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3.xml" ContentType="application/vnd.openxmlformats-officedocument.drawing+xml"/>
  <Override PartName="/xl/drawings/drawing15.xml" ContentType="application/vnd.openxmlformats-officedocument.drawing+xml"/>
  <Override PartName="/xl/drawings/drawing9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17.xml" ContentType="application/vnd.openxmlformats-officedocument.drawing+xml"/>
  <Override PartName="/xl/drawings/drawing5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4.xml" ContentType="application/vnd.openxmlformats-officedocument.drawing+xml"/>
  <Override PartName="/xl/drawings/drawing10.xml" ContentType="application/vnd.openxmlformats-officedocument.drawing+xml"/>
  <Override PartName="/xl/drawings/drawing16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FBA" state="visible" r:id="rId3"/>
    <sheet sheetId="2" name="VRA" state="visible" r:id="rId4"/>
    <sheet sheetId="3" name="GTPA" state="visible" r:id="rId5"/>
    <sheet sheetId="4" name="PSA" state="visible" r:id="rId6"/>
    <sheet sheetId="5" name="IA-6-6" state="visible" r:id="rId7"/>
    <sheet sheetId="6" name="Ats-8-1" state="visible" r:id="rId8"/>
    <sheet sheetId="7" name="KP-10-2" state="visible" r:id="rId9"/>
    <sheet sheetId="8" name="MT-12-1" state="visible" r:id="rId10"/>
    <sheet sheetId="9" name="NT-13-1" state="visible" r:id="rId11"/>
    <sheet sheetId="10" name="GS-17-7" state="visible" r:id="rId12"/>
    <sheet sheetId="11" name="PPekv-17-8" state="visible" r:id="rId13"/>
    <sheet sheetId="12" name="TrMS-17-12" state="visible" r:id="rId14"/>
    <sheet sheetId="13" name="ĮSIPval-17-13" state="visible" r:id="rId15"/>
    <sheet sheetId="14" name="FS-20-4" state="visible" r:id="rId16"/>
    <sheet sheetId="15" name="FSL-20-5" state="visible" r:id="rId17"/>
    <sheet sheetId="16" name="SEGM-25-1" state="visible" r:id="rId18"/>
    <sheet sheetId="17" name="Sheet1" state="visible" r:id="rId19"/>
  </sheets>
  <definedNames>
    <definedName name="Print_Titles" localSheetId="1">VRA!$A$20:$IV$20</definedName>
    <definedName name="Print_Titles" localSheetId="0">FBA!$A$19:$IV$19</definedName>
    <definedName name="Print_Titles" localSheetId="13">'FS-20-4'!$A$10:$IV$12</definedName>
    <definedName name="Print_Titles" localSheetId="10">'PPekv-17-8'!$A$19:$IV$19</definedName>
    <definedName name="Print_Titles" localSheetId="6">'KP-10-2'!$A$19:$IV$19</definedName>
    <definedName name="Print_Titles" localSheetId="5">'Ats-8-1'!$A$9:$IV$11</definedName>
    <definedName name="Print_Titles" localSheetId="8">'NT-13-1'!$A$9:$IV$11</definedName>
    <definedName name="Print_Titles" localSheetId="12">'ĮSIPval-17-13'!$A$19:$IV$19</definedName>
    <definedName name="Print_Titles" localSheetId="9">'GS-17-7'!$A$19:$IV$19</definedName>
    <definedName name="Print_Titles" localSheetId="14">'FSL-20-5'!$A$19:$IV$19</definedName>
    <definedName name="Print_Titles" localSheetId="4">'IA-6-6'!$A$19:$IV$19</definedName>
    <definedName name="Print_Titles" localSheetId="11">'TrMS-17-12'!$A$19:$IV$19</definedName>
    <definedName name="Print_Titles" localSheetId="3">PSA!$A$19:$IV$21</definedName>
    <definedName name="Print_Titles" localSheetId="7">'MT-12-1'!$A$9:$IV$11</definedName>
  </definedNames>
  <calcPr/>
</workbook>
</file>

<file path=xl/sharedStrings.xml><?xml version="1.0" encoding="utf-8"?>
<sst xmlns="http://schemas.openxmlformats.org/spreadsheetml/2006/main">
  <si>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</si>
  <si>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</si>
  <si>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</si>
  <si>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Anykščių Kūno kultūros ir sporto centras</t>
  </si>
  <si>
    <t>(viešojo sektoriaus subjekto arba viešojo sektoriaus subjektų grupės pavadinimas)</t>
  </si>
  <si>
    <t>Anykščių Kūno kultūros ir sporto centras</t>
  </si>
  <si>
    <t>(viešojo sektoriaus subjekto, parengusio finansinės būklės ataskaitą (konsoliduotąją finansinės būklės ataskaitą), kodas, adresas)</t>
  </si>
  <si>
    <t>FINANSINĖS BŪKLĖS ATASKAITA</t>
  </si>
  <si>
    <t>PAGAL 2013 M. gruodžio 31 D. DUOMENIS</t>
  </si>
  <si>
    <t>2014-03-12 Nr.1</t>
  </si>
  <si>
    <t>(data)</t>
  </si>
  <si>
    <t>Pateikimo valiuta ir tikslumas: litais arba tūkstančiais litų</t>
  </si>
  <si>
    <t>Eil. Nr.</t>
  </si>
  <si>
    <t>Straipsniai</t>
  </si>
  <si>
    <t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</si>
  <si>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</si>
  <si>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</si>
  <si>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</si>
  <si>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</si>
  <si>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</si>
  <si>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</si>
  <si>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3.2.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</si>
  <si>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</si>
  <si>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</si>
  <si>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</si>
  <si>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</si>
  <si>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</si>
  <si>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</si>
  <si>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</si>
  <si>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</si>
  <si>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</si>
  <si>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</si>
  <si>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</si>
  <si>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</si>
  <si>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3.9.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</si>
  <si>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</si>
  <si>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</si>
  <si>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</si>
  <si>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</si>
  <si>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</si>
  <si>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</si>
  <si>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</si>
  <si>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</si>
  <si>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</si>
  <si>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</si>
  <si>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</si>
  <si>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</si>
  <si>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</si>
  <si>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</si>
  <si>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</si>
  <si>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</si>
  <si>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</si>
  <si>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</si>
  <si>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</si>
  <si>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</si>
  <si>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</si>
  <si>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</si>
  <si>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</si>
  <si>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</si>
  <si>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</si>
  <si>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</si>
  <si>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</si>
  <si>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</si>
  <si>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3.23.</t>
  </si>
  <si>
    <t>I.</t>
  </si>
  <si>
    <t>Atsargos</t>
  </si>
  <si>
    <t>I.1</t>
  </si>
  <si>
    <t>Strateginės ir neliečiamosios atsargos</t>
  </si>
  <si>
    <t>I.2</t>
  </si>
  <si>
    <t>Medžiagos, žaliavos ir ūkinis inventorius</t>
  </si>
  <si>
    <t>I.3</t>
  </si>
  <si>
    <t>Nebaigta gaminti produkcija ir nebaigtos vykdyti sutartys</t>
  </si>
  <si>
    <t>I.4</t>
  </si>
  <si>
    <t>Pagaminta produkcija, atsargos, skirtos parduoti (perduoti)</t>
  </si>
  <si>
    <t>I.5</t>
  </si>
  <si>
    <t>Ilgalaikis materialusis ir biologinis turtas, skirtas parduoti</t>
  </si>
  <si>
    <t>II.</t>
  </si>
  <si>
    <t>Išankstiniai apmokėjimai</t>
  </si>
  <si>
    <t>III.</t>
  </si>
  <si>
    <t>Per vienus metus gautinos sumos</t>
  </si>
  <si>
    <t>3.27.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</si>
  <si>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</si>
  <si>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</si>
  <si>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</si>
  <si>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</si>
  <si>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</si>
  <si>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</si>
  <si>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</si>
  <si>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</si>
  <si>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</si>
  <si>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</si>
  <si>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</si>
  <si>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</si>
  <si>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IV.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</si>
  <si>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</si>
  <si>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</si>
  <si>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</si>
  <si>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</si>
  <si>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</si>
  <si>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</si>
  <si>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3.27.</t>
  </si>
  <si>
    <t>I.</t>
  </si>
  <si>
    <t>Iš valstybės biudžeto </t>
  </si>
  <si>
    <t>II.</t>
  </si>
  <si>
    <t>Iš savivaldybės biudžeto</t>
  </si>
  <si>
    <t>III.</t>
  </si>
  <si>
    <t>Iš Europos Sąjungos, užsienio valstybių ir tarptautinių organizacijų</t>
  </si>
  <si>
    <t>IV. </t>
  </si>
  <si>
    <t>Iš kitų šaltinių</t>
  </si>
  <si>
    <t>E.</t>
  </si>
  <si>
    <t>ĮSIPAREIGOJIMAI</t>
  </si>
  <si>
    <t>3.31.</t>
  </si>
  <si>
    <t>I.</t>
  </si>
  <si>
    <t>Ilgalaikiai įsipareigojimai</t>
  </si>
  <si>
    <t>I.1</t>
  </si>
  <si>
    <t>Ilgalaikiai finansiniai įsipareigojimai</t>
  </si>
  <si>
    <t>I.2</t>
  </si>
  <si>
    <t>Ilgalaikiai atidėjiniai</t>
  </si>
  <si>
    <t>I.3 </t>
  </si>
  <si>
    <t>Kiti ilgalaikiai įsipareigojimai</t>
  </si>
  <si>
    <t>II.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</si>
  <si>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</si>
  <si>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</si>
  <si>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</si>
  <si>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</si>
  <si>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</si>
  <si>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</si>
  <si>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</si>
  <si>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</si>
  <si>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</si>
  <si>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</si>
  <si>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</si>
  <si>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</si>
  <si>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</si>
  <si>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II.6.1</t>
  </si>
  <si>
    <t>Grąžintinos finansavimo sumos</t>
  </si>
  <si>
    <t>II.6.2</t>
  </si>
  <si>
    <t>Kitos mokėtinos sumos biudžetui</t>
  </si>
  <si>
    <t>II.7</t>
  </si>
  <si>
    <t>Mokėtinos socialinės išmokos</t>
  </si>
  <si>
    <t>II.8</t>
  </si>
  <si>
    <t>Grąžintini mokesčiai, įmokos ir jų permokos</t>
  </si>
  <si>
    <t>II.9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</si>
  <si>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</si>
  <si>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</si>
  <si>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</si>
  <si>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</si>
  <si>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</si>
  <si>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</si>
  <si>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</si>
  <si>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</si>
  <si>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</si>
  <si>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3.32.</t>
  </si>
  <si>
    <t>I.</t>
  </si>
  <si>
    <t>Dalininkų kapitalas</t>
  </si>
  <si>
    <t>II.</t>
  </si>
  <si>
    <t>Rezervai</t>
  </si>
  <si>
    <t>II.1</t>
  </si>
  <si>
    <t>Tikrosios vertės rezervas</t>
  </si>
  <si>
    <t>II.2</t>
  </si>
  <si>
    <t>Kiti rezervai</t>
  </si>
  <si>
    <t>III.</t>
  </si>
  <si>
    <t>Nuosavybės metodo įtaka</t>
  </si>
  <si>
    <t>IV.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</si>
  <si>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</si>
  <si>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</si>
  <si>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</si>
  <si>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</si>
  <si>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</si>
  <si>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</si>
  <si>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</si>
  <si>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</si>
  <si>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</si>
  <si>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Kestutis Čepulis</t>
  </si>
  <si>
    <t>(teisės aktais įpareigoto pasirašyti asmens pareigų pavadinimas)                                     (parašas)</t>
  </si>
  <si>
    <t>(vardas ir pavardė)</t>
  </si>
  <si>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</si>
  <si>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</si>
  <si>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</si>
  <si>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</si>
  <si>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Anykščių Kūno kultūros ir sporto centras</t>
  </si>
  <si>
    <t>(viešojo sektoriaus subjekto arba viešojo sektoriaus subjektų grupės pavadinimas)</t>
  </si>
  <si>
    <t>Anykščių Kūno kultūros ir sporto centras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</si>
  <si>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</si>
  <si>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</si>
  <si>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</si>
  <si>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2013 M.gruodžio 31 D. DUOMENIS</t>
  </si>
  <si>
    <t>2014-03-12 Nr.2</t>
  </si>
  <si>
    <t>(data)</t>
  </si>
  <si>
    <t>Pateikimo valiuta ir tikslumas: litais arba tūkstančiais litų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</si>
  <si>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</si>
  <si>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</si>
  <si>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</si>
  <si>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</si>
  <si>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</si>
  <si>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</si>
  <si>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</si>
  <si>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PAGRINDINĖS VEIKLOS PAJAMOS</t>
  </si>
  <si>
    <t>3.33.</t>
  </si>
  <si>
    <t>I.</t>
  </si>
  <si>
    <t>FINANSAVIMO PAJAMOS</t>
  </si>
  <si>
    <t>FINANSAVIMO PAJAMOS</t>
  </si>
  <si>
    <t>I.1.</t>
  </si>
  <si>
    <t>Iš valstybės biudžeto </t>
  </si>
  <si>
    <t>Iš valstybės biudžeto </t>
  </si>
  <si>
    <t>I.2.</t>
  </si>
  <si>
    <t>Iš savivaldybių biudžetų </t>
  </si>
  <si>
    <t>Iš savivaldybių biudžetų </t>
  </si>
  <si>
    <t>I.3.</t>
  </si>
  <si>
    <t>Iš ES, užsienio valstybių ir tarptautinių organizacijų lėšų</t>
  </si>
  <si>
    <t>Iš ES, užsienio valstybių ir tarptautinių organizacijų lėšų</t>
  </si>
  <si>
    <t>I.4.</t>
  </si>
  <si>
    <t>Iš kitų finansavimo šaltinių</t>
  </si>
  <si>
    <t>Iš kitų finansavimo šaltinių</t>
  </si>
  <si>
    <t>II.</t>
  </si>
  <si>
    <t>MOKESČIŲ IR SOCIALINIŲ ĮMOKŲ PAJAMOS</t>
  </si>
  <si>
    <t>MOKESČIŲ IR SOCIALINIŲ ĮMOKŲ PAJAMOS</t>
  </si>
  <si>
    <t>III.</t>
  </si>
  <si>
    <t>PAGRINDINĖS VEIKLOS KITOS PAJAMOS </t>
  </si>
  <si>
    <t>PAGRINDINĖS VEIKLOS KITOS PAJAMOS </t>
  </si>
  <si>
    <t>III.1.</t>
  </si>
  <si>
    <t>Pagrindinės veiklos kitos pajamos</t>
  </si>
  <si>
    <t>Pagrindinės veiklos kitos pajamos</t>
  </si>
  <si>
    <t>III.2.</t>
  </si>
  <si>
    <t>Pervestinų pagrindinės veiklos kitų pajamų suma</t>
  </si>
  <si>
    <t>Pervestinų pagrindinės veiklos kitų pajamų suma</t>
  </si>
  <si>
    <t>B.</t>
  </si>
  <si>
    <t>PAGRINDINĖS VEIKLOS SĄNAUDOS</t>
  </si>
  <si>
    <t>PAGRINDINĖS VEIKLOS SĄNAUDOS</t>
  </si>
  <si>
    <t>3.34.</t>
  </si>
  <si>
    <t>I.</t>
  </si>
  <si>
    <t>Darbo užmokesčio ir socialinio draudimo </t>
  </si>
  <si>
    <t>DARBO UŽMOKESČIO IR SOCIALINIO DRAUDIMO</t>
  </si>
  <si>
    <t>II.</t>
  </si>
  <si>
    <t>Nusidėvėjimo ir amortizacijos</t>
  </si>
  <si>
    <t>NUSIDĖVĖJIMO IR AMORTIZACIJOS</t>
  </si>
  <si>
    <t>III.</t>
  </si>
  <si>
    <t>KOMUNALINIŲ PASLAUGŲ IR ryšių</t>
  </si>
  <si>
    <t>KOMUNALINIŲ PASLAUGŲ IR RYŠIŲ</t>
  </si>
  <si>
    <t>IV.</t>
  </si>
  <si>
    <t>Komandiruočių </t>
  </si>
  <si>
    <t>KOMANDIRUOČIŲ</t>
  </si>
  <si>
    <t>V.</t>
  </si>
  <si>
    <t>Transporto </t>
  </si>
  <si>
    <t>TRANSPORTO</t>
  </si>
  <si>
    <t>VI.</t>
  </si>
  <si>
    <t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</si>
  <si>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</si>
  <si>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</si>
  <si>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</si>
  <si>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</si>
  <si>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</si>
  <si>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</si>
  <si>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NUVERTĖJIMO IR NURAŠYTŲ SUMŲ</t>
  </si>
  <si>
    <t>IX.</t>
  </si>
  <si>
    <t>SUNAUDOTŲ IR PARDUOTŲ ATSARGŲ SAVIKAINA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</si>
  <si>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</si>
  <si>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</si>
  <si>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</si>
  <si>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</si>
  <si>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</si>
  <si>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</si>
  <si>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</si>
  <si>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</si>
  <si>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</si>
  <si>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</si>
  <si>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</si>
  <si>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</si>
  <si>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</si>
  <si>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</si>
  <si>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>Kitos </t>
  </si>
  <si>
    <t>KITOS</t>
  </si>
  <si>
    <t>C.</t>
  </si>
  <si>
    <t>PAGRINDINĖS VEIKLOS PERVIRŠIS AR DEFICITAS</t>
  </si>
  <si>
    <t>PAGRINDINĖS VEIKLOS PERVIRŠIS AR DEFICITAS</t>
  </si>
  <si>
    <t>D.</t>
  </si>
  <si>
    <t>KITOS VEIKLOS REZULTATAS</t>
  </si>
  <si>
    <t>KITOS VEIKLOS REZULTATAS</t>
  </si>
  <si>
    <t>I. </t>
  </si>
  <si>
    <t>Kitos veiklos pajamos</t>
  </si>
  <si>
    <t>KITOS VEIKLOS PAJAMOS</t>
  </si>
  <si>
    <t>II.</t>
  </si>
  <si>
    <t>PERVESTINOS Į BIUDŽETĄ KITOS VEIKLOS PAJAMOS</t>
  </si>
  <si>
    <t>PERVESTINOS Į BIUDŽETĄ KITOS VEIKLOS PAJAMOS</t>
  </si>
  <si>
    <t>III. </t>
  </si>
  <si>
    <t>Kitos veiklos sąnaudos</t>
  </si>
  <si>
    <t>KITOS VEIKLOS SĄNAUDOS</t>
  </si>
  <si>
    <t>E.</t>
  </si>
  <si>
    <t>FINANSINĖS IR INVESTICINĖS VEIKLOS REZULTATAS</t>
  </si>
  <si>
    <t>FINANSINĖS IR INVESTICINĖS VEIKLOS REZULTATAS</t>
  </si>
  <si>
    <t>F.</t>
  </si>
  <si>
    <t>APSKAITOS POLITIKOS KEITIMO IR ESMINIŲ APSKAITOS KLAIDŲ TAISYMO ĮTAKA</t>
  </si>
  <si>
    <t>APSKAITOS POLITIKOS KEITIMO IR ESMINIŲ APSKAITOS KLAIDŲ TAISYMO ĮTAKA</t>
  </si>
  <si>
    <t>G.</t>
  </si>
  <si>
    <t>PELNO MOKESTIS</t>
  </si>
  <si>
    <t>PELNO MOKESTIS</t>
  </si>
  <si>
    <t>H.</t>
  </si>
  <si>
    <t>GRYNASIS PERVIRŠIS AR DEFICITAS PRIEŠ NUOSAVYBĖS METODO ĮTAKĄ</t>
  </si>
  <si>
    <t>GRYNASIS PERVIRŠIS AR DEFICITAS PRIEŠ NUOSAVYBĖS METODO ĮTAKĄ</t>
  </si>
  <si>
    <t>I.</t>
  </si>
  <si>
    <t>NUOSAVYBĖS METODO ĮTAKA</t>
  </si>
  <si>
    <t>NUOSAVYBĖS METODO ĮTAKA</t>
  </si>
  <si>
    <t>J.</t>
  </si>
  <si>
    <t>GRYNASIS PERVIRŠIS AR DEFICITAS</t>
  </si>
  <si>
    <t>GRYNASIS PERVIRŠIS AR DEFICITAS</t>
  </si>
  <si>
    <t>I.</t>
  </si>
  <si>
    <t>TENKANTIS KONTROLIUOJANČIAJAM SUBJEKTUI</t>
  </si>
  <si>
    <t>TENKANTIS KONTROLIUOJANČIAJAM SUBJEKTUI</t>
  </si>
  <si>
    <t>II.</t>
  </si>
  <si>
    <t>TENKANTIS MAŽUMOS DALIAI</t>
  </si>
  <si>
    <t>TENKANTIS MAŽUMOS DALIAI</t>
  </si>
  <si>
    <t>Direktorius</t>
  </si>
  <si>
    <t>Kestutis Čepulis</t>
  </si>
  <si>
    <t>(teisės aktais įpareigoto pasirašyti asmens pareigų pavadinimas)                            (parašas)</t>
  </si>
  <si>
    <t>(vardas ir pavardė)</t>
  </si>
  <si>
    <t>4-ojo VSAFAS „Grynojo turto pokyčių ataskaita“</t>
  </si>
  <si>
    <t>1 priedas</t>
  </si>
  <si>
    <t>(Grynojo turto pokyčių ataskaitos forma)</t>
  </si>
  <si>
    <t>Anykščių Kūno kultūros ir sporto centras</t>
  </si>
  <si>
    <t>(viešojo sektoriaus subjekto arba viešojo sektoriaus subjektų grupės pavadinimas)</t>
  </si>
  <si>
    <t>Anykščių Kūno kultūros ir sporto centras</t>
  </si>
  <si>
    <t>(viešojo sektoriaus subjekto, parengusio grynojo turto pokyčių ataskaitą arba konsoliduotąją grynojo turto pokyčių ataskaitą, kodas, adresas)</t>
  </si>
  <si>
    <t>GRYNOJO TURTO POKYČIŲ ATASKAITA*   </t>
  </si>
  <si>
    <t>PAGAL 2013 M.gruodžio 31 D. DUOMENIS</t>
  </si>
  <si>
    <t>2014-03-12 Nr. 3</t>
  </si>
  <si>
    <t>(data)</t>
  </si>
  <si>
    <t>           Pateikimo valiuta ir tikslumas: litais arba tūkstančiais litų</t>
  </si>
  <si>
    <t>Eil. Nr.</t>
  </si>
  <si>
    <t>Straipsniai</t>
  </si>
  <si>
    <t>Pasta-bos Nr.</t>
  </si>
  <si>
    <t>Tenka kontroliuojančiajam subjektui</t>
  </si>
  <si>
    <t>Iš viso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</si>
  <si>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</si>
  <si>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</si>
  <si>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</si>
  <si>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</si>
  <si>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</si>
  <si>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</si>
  <si>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1.</t>
  </si>
  <si>
    <t>Likutis 2011 m. gruodžio 31 d.</t>
  </si>
  <si>
    <t>2.</t>
  </si>
  <si>
    <t>Tikrosios vertės rezervo likutis, gautas perėmus ilgalaikį turtą iš kito viešojo sektoriaus subjekto</t>
  </si>
  <si>
    <t>x</t>
  </si>
  <si>
    <t>x</t>
  </si>
  <si>
    <t>x</t>
  </si>
  <si>
    <t>x</t>
  </si>
  <si>
    <t>x</t>
  </si>
  <si>
    <t>3.</t>
  </si>
  <si>
    <t>Tikrosios vertės rezervo likutis, perduotas perleidus ilgalaikį turtą kitam subjektui</t>
  </si>
  <si>
    <t>x</t>
  </si>
  <si>
    <t>x</t>
  </si>
  <si>
    <t>x</t>
  </si>
  <si>
    <t>x</t>
  </si>
  <si>
    <t>x</t>
  </si>
  <si>
    <t>4.</t>
  </si>
  <si>
    <t>Kitos tikrosios vertės rezervo padidėjimo (sumažėjimo) sumos</t>
  </si>
  <si>
    <t>x</t>
  </si>
  <si>
    <t>x</t>
  </si>
  <si>
    <t>x</t>
  </si>
  <si>
    <t>x</t>
  </si>
  <si>
    <t>5.</t>
  </si>
  <si>
    <t>Kiti sudaryti rezervai </t>
  </si>
  <si>
    <t>x</t>
  </si>
  <si>
    <t>x</t>
  </si>
  <si>
    <t>x</t>
  </si>
  <si>
    <t>x</t>
  </si>
  <si>
    <t>x</t>
  </si>
  <si>
    <t>6.</t>
  </si>
  <si>
    <t>Kiti panaudoti rezervai</t>
  </si>
  <si>
    <t>x</t>
  </si>
  <si>
    <t>x</t>
  </si>
  <si>
    <t>x</t>
  </si>
  <si>
    <t>x</t>
  </si>
  <si>
    <t>x</t>
  </si>
  <si>
    <t>7.</t>
  </si>
  <si>
    <t>Dalininkų (nuosavo) kapitalo padidėjimo (sumažėjimo) sumos</t>
  </si>
  <si>
    <t>x</t>
  </si>
  <si>
    <t>x</t>
  </si>
  <si>
    <t>x</t>
  </si>
  <si>
    <t>x</t>
  </si>
  <si>
    <t>8.</t>
  </si>
  <si>
    <t>Ataskaitinio laikotarpio grynasis perviršis ar deficitas</t>
  </si>
  <si>
    <t>x</t>
  </si>
  <si>
    <t>x</t>
  </si>
  <si>
    <t>x</t>
  </si>
  <si>
    <t>9.</t>
  </si>
  <si>
    <t>Likutis 2012 m. gruodžio 31 d.</t>
  </si>
  <si>
    <t>10.</t>
  </si>
  <si>
    <t>Tikrosios vertės rezervo likutis, gautas perėmus ilgalaikį turtą iš kito viešojo sektoriaus subjekto</t>
  </si>
  <si>
    <t>x</t>
  </si>
  <si>
    <t>x</t>
  </si>
  <si>
    <t>x</t>
  </si>
  <si>
    <t>x</t>
  </si>
  <si>
    <t>x</t>
  </si>
  <si>
    <t>11.</t>
  </si>
  <si>
    <t>Tikrosios vertės rezervo likutis, perduotas perleidus ilgalaikį turtą kitam subjektui</t>
  </si>
  <si>
    <t>x</t>
  </si>
  <si>
    <t>x</t>
  </si>
  <si>
    <t>x</t>
  </si>
  <si>
    <t>x</t>
  </si>
  <si>
    <t>x</t>
  </si>
  <si>
    <t>12.</t>
  </si>
  <si>
    <t>Kitos tikrosios vertės rezervo padidėjimo (sumažėjimo) sumos</t>
  </si>
  <si>
    <t>x</t>
  </si>
  <si>
    <t>x</t>
  </si>
  <si>
    <t>x</t>
  </si>
  <si>
    <t>x</t>
  </si>
  <si>
    <t>13.</t>
  </si>
  <si>
    <t>Kiti sudaryti rezervai </t>
  </si>
  <si>
    <t>x</t>
  </si>
  <si>
    <t>x</t>
  </si>
  <si>
    <t>x</t>
  </si>
  <si>
    <t>x</t>
  </si>
  <si>
    <t>x</t>
  </si>
  <si>
    <t>14.</t>
  </si>
  <si>
    <t>Kiti panaudoti rezervai</t>
  </si>
  <si>
    <t>x</t>
  </si>
  <si>
    <t>x</t>
  </si>
  <si>
    <t>x</t>
  </si>
  <si>
    <t>x</t>
  </si>
  <si>
    <t>x</t>
  </si>
  <si>
    <t>15.</t>
  </si>
  <si>
    <t>Dalininkų kapitalo padidėjimo (sumažėjimo) sumos</t>
  </si>
  <si>
    <t>x</t>
  </si>
  <si>
    <t>x</t>
  </si>
  <si>
    <t>x</t>
  </si>
  <si>
    <t>x</t>
  </si>
  <si>
    <t>16.</t>
  </si>
  <si>
    <t>Ataskaitinio laikotarpio grynasis perviršis ar deficitas</t>
  </si>
  <si>
    <t>x</t>
  </si>
  <si>
    <t>x</t>
  </si>
  <si>
    <t>x</t>
  </si>
  <si>
    <t>17.</t>
  </si>
  <si>
    <t>Likutis 2013 m. gruodžio 31 d.</t>
  </si>
  <si>
    <t>Direktorius </t>
  </si>
  <si>
    <t> __________________</t>
  </si>
  <si>
    <t>Kestutis Čepulis</t>
  </si>
  <si>
    <t>(teisės aktais įpareigoto pasirašyti asmens pareigų pavadinimas)</t>
  </si>
  <si>
    <t>(parašas)</t>
  </si>
  <si>
    <t>(vardas ir pavardė)</t>
  </si>
  <si>
    <t>*Pažymėti ataskaitos laukai nepildomi.</t>
  </si>
  <si>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</si>
  <si>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</si>
  <si>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</si>
  <si>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Anykščių Kūno kultūros ir sporto centras</t>
  </si>
  <si>
    <t>(viešojo sektoriaus subjekto arba viešojo sektoriaus subjektų grupės pavadinimas)</t>
  </si>
  <si>
    <t>Anykščių Kūno kultūros ir sporto centras</t>
  </si>
  <si>
    <t>(viešojo sektoriaus subjekto, parengusio pinigų srautų ataskaitą (konsoliduotąją pinigų srautų ataskaitą), kodas, adresas)</t>
  </si>
  <si>
    <t>PINIGŲ SRAUTŲ ATASKAITA</t>
  </si>
  <si>
    <t>PAGAL 2013 M.gruodžio 31 D. DUOMENIS</t>
  </si>
  <si>
    <t>2013-03-12 Nr. 4</t>
  </si>
  <si>
    <t>(data)</t>
  </si>
  <si>
    <t>               Pateikimo valiuta ir tikslumas: litais arba tūkstančiais litų</t>
  </si>
  <si>
    <t>Eil. Nr.</t>
  </si>
  <si>
    <t>Straipsniai</t>
  </si>
  <si>
    <t>Pastabos Nr. </t>
  </si>
  <si>
    <t>Ataskaitinis laikotarpis</t>
  </si>
  <si>
    <t>Praėjęs ataskaitinis laikotarpis</t>
  </si>
  <si>
    <t>Tiesioginiai pinigų srautai</t>
  </si>
  <si>
    <t>Netiesioginiai pinigų srautai</t>
  </si>
  <si>
    <t>Iš viso</t>
  </si>
  <si>
    <t>Tiesioginiai pinigų srautai</t>
  </si>
  <si>
    <t>Netiesioginiaipinigų srautai</t>
  </si>
  <si>
    <t>Iš viso</t>
  </si>
  <si>
    <t>3</t>
  </si>
  <si>
    <t>A.</t>
  </si>
  <si>
    <t>PAGRINDINĖS VEIKLOS PINIGŲ SRAUTAI</t>
  </si>
  <si>
    <t>I.</t>
  </si>
  <si>
    <t>Įplaukos</t>
  </si>
  <si>
    <t>I.1.</t>
  </si>
  <si>
    <t>Finansavimo sumos kitoms išlaidoms: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</si>
  <si>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</si>
  <si>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</si>
  <si>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</si>
  <si>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</si>
  <si>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</si>
  <si>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</si>
  <si>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</si>
  <si>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</si>
  <si>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</si>
  <si>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mokesčių</t>
  </si>
  <si>
    <t>1.3.</t>
  </si>
  <si>
    <t>Iš socialinių įmokų</t>
  </si>
  <si>
    <t>I.4.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</si>
  <si>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</si>
  <si>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</si>
  <si>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</si>
  <si>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</si>
  <si>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</si>
  <si>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</si>
  <si>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</si>
  <si>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</si>
  <si>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</si>
  <si>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</si>
  <si>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</si>
  <si>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</si>
  <si>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</si>
  <si>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</si>
  <si>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</si>
  <si>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</si>
  <si>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>Į kitus išteklių fondus </t>
  </si>
  <si>
    <t>II.5</t>
  </si>
  <si>
    <t>Asignavimų valdytojų programų vykdytojams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</si>
  <si>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</si>
  <si>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</si>
  <si>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</si>
  <si>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</si>
  <si>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</si>
  <si>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</si>
  <si>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</si>
  <si>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</si>
  <si>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</si>
  <si>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</si>
  <si>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</si>
  <si>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</si>
  <si>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</si>
  <si>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</si>
  <si>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</si>
  <si>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</si>
  <si>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</si>
  <si>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</si>
  <si>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</si>
  <si>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</si>
  <si>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</si>
  <si>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</si>
  <si>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</si>
  <si>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</si>
  <si>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</si>
  <si>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</si>
  <si>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</si>
  <si>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</si>
  <si>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</si>
  <si>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</si>
  <si>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I.</t>
  </si>
  <si>
    <t>Ilgalaikio turto (išskyrus finansinį) ir biologinio turto įsigijimas(-)</t>
  </si>
  <si>
    <t>II.</t>
  </si>
  <si>
    <t>Ilgalaikio turto (išskyrus finansinį) ir biologinio turto perleidimas(+)</t>
  </si>
  <si>
    <t>III.</t>
  </si>
  <si>
    <t>Ilgalaikio finansinio turto įsigijimas</t>
  </si>
  <si>
    <t>III.1</t>
  </si>
  <si>
    <t>Investicijos į kontroliuojamus ir asocijuotuosius subjektus (-)</t>
  </si>
  <si>
    <t>III.2</t>
  </si>
  <si>
    <t>Investicijos į ne nuosavybės vertybinius popierius (-)</t>
  </si>
  <si>
    <t>III.3</t>
  </si>
  <si>
    <t>Investicijos į kitą finansinį turtą (-)</t>
  </si>
  <si>
    <t>IV.</t>
  </si>
  <si>
    <t>Ilgalaikio finansinio turto perleidimas:</t>
  </si>
  <si>
    <t>IV.1</t>
  </si>
  <si>
    <t>Investicijos į kontroliuojamus ir asocijuotuosius subjektus (+)</t>
  </si>
  <si>
    <t>IV.2</t>
  </si>
  <si>
    <t>Investicijos į ne nuosavybės vertybinius popierius (+)</t>
  </si>
  <si>
    <t>IV.3</t>
  </si>
  <si>
    <t>Investicijos į kitą finansinį turtą (+)</t>
  </si>
  <si>
    <t>V.</t>
  </si>
  <si>
    <t>Po vienų metų gautinų sumų (padidėjimas (-)) sumažėjimas (+)</t>
  </si>
  <si>
    <t>VI.</t>
  </si>
  <si>
    <t>Ilgalaikių terminuotųjų indėlių (padidėjimas (-)) sumažėjimas (+)</t>
  </si>
  <si>
    <t>VII.</t>
  </si>
  <si>
    <t>Kito ilgalaikio finansinio turto (padidėjimas (-)) sumažėjimas (+)</t>
  </si>
  <si>
    <t>VIII.</t>
  </si>
  <si>
    <t>Kito ilgalaikio turto (padidėjimas (-)) sumažėjimas (+)</t>
  </si>
  <si>
    <t>C.</t>
  </si>
  <si>
    <t>FINANSINĖS VEIKLOS PINIGŲ SRAUTAI</t>
  </si>
  <si>
    <t>I.</t>
  </si>
  <si>
    <t>Įplaukos iš gautų paskolų</t>
  </si>
  <si>
    <t>II.</t>
  </si>
  <si>
    <t>Gautų paskolų grąžinimas</t>
  </si>
  <si>
    <t>III.</t>
  </si>
  <si>
    <t>Finansinės nuomos (lizingo) įsipareigojimų apmokėjimas</t>
  </si>
  <si>
    <t>IV. </t>
  </si>
  <si>
    <t>Gautos finansavimo sumos ilgalaikiam ir biologiniam turtui įsigyti:</t>
  </si>
  <si>
    <t>IV.1</t>
  </si>
  <si>
    <t>Iš valstybės biudžeto</t>
  </si>
  <si>
    <t>IV.2</t>
  </si>
  <si>
    <t>Iš savivaldybės biudžeto</t>
  </si>
  <si>
    <t>IV.3</t>
  </si>
  <si>
    <t>Iš ES, užsienio valstybių ir tarptautinių  organizacijų</t>
  </si>
  <si>
    <t>IV.4</t>
  </si>
  <si>
    <t>Iš kitų šaltinių</t>
  </si>
  <si>
    <t>V.</t>
  </si>
  <si>
    <t>Grąžintos finansavimo sumos ilgalaikiam ir biologiniam turtui įsigyti </t>
  </si>
  <si>
    <t>VI.</t>
  </si>
  <si>
    <t>Gauti dividendai</t>
  </si>
  <si>
    <t>VII.</t>
  </si>
  <si>
    <t>Kiti finansinės veiklos pinigų srautai (+ar-)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</si>
  <si>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</si>
  <si>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</si>
  <si>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</si>
  <si>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</si>
  <si>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</si>
  <si>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Direktorius </t>
  </si>
  <si>
    <t>Kęstutis Čepulis</t>
  </si>
  <si>
    <t>(teisės aktais įpareigoto pasirašyti asmens pareigų pavadinimas)</t>
  </si>
  <si>
    <t> (parašas) </t>
  </si>
  <si>
    <t>(vardas ir pavardė)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</si>
  <si>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</si>
  <si>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</si>
  <si>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</si>
  <si>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Anykščių Kūno kultūros ir sporto centras</t>
  </si>
  <si>
    <t>INFORMACIJA APIE IŠANKSTINIUS APMOKĖJIMUS</t>
  </si>
  <si>
    <t>Eil. Nr.</t>
  </si>
  <si>
    <t>Straipsnio pavadinimas</t>
  </si>
  <si>
    <t>Paskutinė ataskaitinio laikotarpio diena</t>
  </si>
  <si>
    <t>Paskutinė praėjusio ataskaitinio laikotarpio diena</t>
  </si>
  <si>
    <t>1.</t>
  </si>
  <si>
    <t>Išankstinių apmokėjimų įsigijimo savikaina</t>
  </si>
  <si>
    <t>1.1.</t>
  </si>
  <si>
    <t>Išankstiniai apmokėjimai tiekėjams</t>
  </si>
  <si>
    <t>1.2.</t>
  </si>
  <si>
    <t>Išankstiniai apmokėjimai viešojo sektoriaus subjektams pavedimams vykdyti</t>
  </si>
  <si>
    <t>1.3.</t>
  </si>
  <si>
    <t>Išankstiniai mokesčių mokėjimai</t>
  </si>
  <si>
    <t>1.4.</t>
  </si>
  <si>
    <t>Išankstiniai mokėjimai Europos Sąjungai</t>
  </si>
  <si>
    <t>1.5.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</si>
  <si>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</si>
  <si>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</si>
  <si>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</si>
  <si>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</si>
  <si>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</si>
  <si>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</si>
  <si>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</si>
  <si>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2.</t>
  </si>
  <si>
    <t>Išankstinių apmokėjimų nuvertėjimas</t>
  </si>
  <si>
    <t>3.</t>
  </si>
  <si>
    <t>Išankstinių apmokėjimų balansinė vertė (1-2)</t>
  </si>
  <si>
    <t>_____________________________</t>
  </si>
  <si>
    <t>                         8-ojo VSAFAS „Atsargos“</t>
  </si>
  <si>
    <t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</si>
  <si>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</si>
  <si>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</si>
  <si>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Eil. Nr.</t>
  </si>
  <si>
    <t>Straipsniai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</si>
  <si>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</si>
  <si>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</si>
  <si>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</si>
  <si>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</si>
  <si>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</si>
  <si>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</si>
  <si>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</si>
  <si>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</si>
  <si>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</si>
  <si>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</si>
  <si>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</si>
  <si>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</si>
  <si>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</si>
  <si>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Įsigyta atsargų per ataskaitinį laikotarpį: (2.1+2.2)</t>
  </si>
  <si>
    <t>2.1.</t>
  </si>
  <si>
    <t>įsigyto turto įsigijimo savikaina</t>
  </si>
  <si>
    <t>2.2.</t>
  </si>
  <si>
    <t>nemokamai gautų atsargų įsigijimo savikaina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</si>
  <si>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</si>
  <si>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</si>
  <si>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</si>
  <si>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</si>
  <si>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</si>
  <si>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</si>
  <si>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</si>
  <si>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</si>
  <si>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</si>
  <si>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</si>
  <si>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</si>
  <si>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</si>
  <si>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</si>
  <si>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Atsargų įsigijimo vertė ataskaitinio laikotarpio pabaigoje (1+2-3+/-4)</t>
  </si>
  <si>
    <t>6.</t>
  </si>
  <si>
    <t>Atsargų nuvertėjimas ataskaitinio laikotarpio pradžioje</t>
  </si>
  <si>
    <t>7.</t>
  </si>
  <si>
    <t>Nemokamai arba už simbolinį atlygį gautų atsargų sukaupta nuvertėjimo suma (iki perdavimo)</t>
  </si>
  <si>
    <t>8.</t>
  </si>
  <si>
    <t>Atsargų nuvertėjimas per ataskaitinį laikotarpį </t>
  </si>
  <si>
    <t>9.</t>
  </si>
  <si>
    <t>Atsargų nuvertėjimo atkūrimo per ataskaitinį laikotarpį suma</t>
  </si>
  <si>
    <t>10.</t>
  </si>
  <si>
    <t>Per ataskaitinį laikotarpį parduotų, perleistų (paskirstytų), sunaudotų ir nurašytų atsargų nuvertėjimas (10.1+10.2+10.3+10.4)</t>
  </si>
  <si>
    <t>10.1.</t>
  </si>
  <si>
    <t>Parduota</t>
  </si>
  <si>
    <t>10.2.</t>
  </si>
  <si>
    <t>Perleista (paskirstyta)</t>
  </si>
  <si>
    <t>10.3.</t>
  </si>
  <si>
    <t>Sunaudota veikloje</t>
  </si>
  <si>
    <t>10.4.</t>
  </si>
  <si>
    <t>Kiti nurašymai</t>
  </si>
  <si>
    <t>11.</t>
  </si>
  <si>
    <t>Nuvertėjimo pergrupavimai (+/-)</t>
  </si>
  <si>
    <t>12.</t>
  </si>
  <si>
    <t>Atsargų nuvertėjimas ataskaitinio laikotarpio pabaigoje (6+7+8-9-10+/-11)</t>
  </si>
  <si>
    <t>13.</t>
  </si>
  <si>
    <t>Atsargų balansinė vertė ataskaitinio laikotarpio pabaigoje (5-12)</t>
  </si>
  <si>
    <t>14.</t>
  </si>
  <si>
    <t>Atsargų balansinė vertė ataskaitinio laikotarpio pradžioje (1-6)</t>
  </si>
  <si>
    <t>_______________________________</t>
  </si>
  <si>
    <t>*Reikšmingos sumos turi būti detalizuojamos aiškinamojo rašto tekste.</t>
  </si>
  <si>
    <t>10-ojo VSAFAS „Kitos pajamos“</t>
  </si>
  <si>
    <t>        2 priedas</t>
  </si>
  <si>
    <t>(Informacijos apie pagrindinės veiklos kitas pajamas ir kitos veiklos pajamas pateikimo žemesniojo ir aukštesniojo lygių finansinių ataskaitų aiškinamajame rašte  formos pavyzdys)</t>
  </si>
  <si>
    <t>KITOS PAJAMOS*</t>
  </si>
  <si>
    <t>Eil. Nr.</t>
  </si>
  <si>
    <t>Straipsnio pavadinimas</t>
  </si>
  <si>
    <t>Ataskaitinis laikotarpis</t>
  </si>
  <si>
    <t>Praėjęs ataskaitinis laikotarpis</t>
  </si>
  <si>
    <t>1.</t>
  </si>
  <si>
    <t>Pagrindinės veiklos kitos pajamos</t>
  </si>
  <si>
    <t>1.1.</t>
  </si>
  <si>
    <t>Pajamos iš rinkliavų</t>
  </si>
  <si>
    <t>1.2.</t>
  </si>
  <si>
    <t>Pajamos iš administracinių baudų</t>
  </si>
  <si>
    <t>1.3.</t>
  </si>
  <si>
    <t>Pajamos iš dividendų</t>
  </si>
  <si>
    <t>1.4.</t>
  </si>
  <si>
    <t>Pajamos iš atsargų pardavimo</t>
  </si>
  <si>
    <t>1.5.</t>
  </si>
  <si>
    <t>Ilgalaikio materialiojo ir biologinio turto pardavimo pelnas</t>
  </si>
  <si>
    <t>1.6.</t>
  </si>
  <si>
    <t>Suteiktų paslaugų pajamos**</t>
  </si>
  <si>
    <t>1.7.</t>
  </si>
  <si>
    <t>Kitos</t>
  </si>
  <si>
    <t>Kitos veiklos pajamos</t>
  </si>
  <si>
    <t>2.1.</t>
  </si>
  <si>
    <t>Pajamos iš atsargų pardavimo </t>
  </si>
  <si>
    <t>2.2.</t>
  </si>
  <si>
    <t>Ilgalaikio materialiojo ir biologinio turto pardavimo pelnas</t>
  </si>
  <si>
    <t>2.3.</t>
  </si>
  <si>
    <t>Nuomos pajamos</t>
  </si>
  <si>
    <t>2.4.</t>
  </si>
  <si>
    <t>Suteiktų paslaugų, išskyrus nuomą, pajamos**</t>
  </si>
  <si>
    <t>2.5.</t>
  </si>
  <si>
    <t>Kitos</t>
  </si>
  <si>
    <t>* Reikšmingos sumos turi būti paaiškintos.</t>
  </si>
  <si>
    <t>** Nurodoma, kokios tai paslaugos, ir jei suma reikšminga, ji detalizuojama.</t>
  </si>
  <si>
    <t>_______________________</t>
  </si>
  <si>
    <t>12-ojo VSAFAS „Ilgalaikis materialusis turtas“</t>
  </si>
  <si>
    <t>1 priedas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</si>
  <si>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</si>
  <si>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</si>
  <si>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>Eil. Nr. </t>
  </si>
  <si>
    <t>Straipsniai</t>
  </si>
  <si>
    <t>Žemė</t>
  </si>
  <si>
    <t>Pastatai</t>
  </si>
  <si>
    <t>Infrastru-ktūros ir kiti statiniai</t>
  </si>
  <si>
    <t>Nekilno-jamosios kultūros vertybės</t>
  </si>
  <si>
    <t>Mašinos ir įrenginiai</t>
  </si>
  <si>
    <t>Trans-porto priemonės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</si>
  <si>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</si>
  <si>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</si>
  <si>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</si>
  <si>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</si>
  <si>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</si>
  <si>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</si>
  <si>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</si>
  <si>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</si>
  <si>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Kitos vertybės</t>
  </si>
  <si>
    <t>Kitas ilgalaikis materialusis turtas</t>
  </si>
  <si>
    <t>1.</t>
  </si>
  <si>
    <t>Įsigijimo ar pasigaminimo savikaina ataskaitinio laikotarpio pradžioje</t>
  </si>
  <si>
    <t>2.</t>
  </si>
  <si>
    <t>Įsigijimai per ataskaitinį laikotarpį (2.1+2.2)</t>
  </si>
  <si>
    <t>2.1.</t>
  </si>
  <si>
    <t>       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</si>
  <si>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</si>
  <si>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</si>
  <si>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</si>
  <si>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</si>
  <si>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 (3.1+3.2+3.3)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</si>
  <si>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</si>
  <si>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</si>
  <si>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</si>
  <si>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</si>
  <si>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</si>
  <si>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</si>
  <si>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</si>
  <si>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</si>
  <si>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</si>
  <si>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</si>
  <si>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</si>
  <si>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nusidėvėjimo suma ataskaitinio laikotarpio pradžioje</t>
  </si>
  <si>
    <t>X</t>
  </si>
  <si>
    <t>X</t>
  </si>
  <si>
    <t>X</t>
  </si>
  <si>
    <t>X</t>
  </si>
  <si>
    <t>7.</t>
  </si>
  <si>
    <t>Neatlygintinai gauto turto sukaupta nusidėvėjimo suma**</t>
  </si>
  <si>
    <t>X</t>
  </si>
  <si>
    <t>X</t>
  </si>
  <si>
    <t>X</t>
  </si>
  <si>
    <t>X</t>
  </si>
  <si>
    <t>8.</t>
  </si>
  <si>
    <t>Apskaičiuota nusidėvėjimo suma per  ataskaitinį laikotarpį</t>
  </si>
  <si>
    <t>X</t>
  </si>
  <si>
    <t>X</t>
  </si>
  <si>
    <t>X</t>
  </si>
  <si>
    <t>X</t>
  </si>
  <si>
    <t>9.</t>
  </si>
  <si>
    <t>Sukaupta parduoto, perduoto ir nurašyto turto nusidėvėjimo suma (9.1+9.2+9.3)</t>
  </si>
  <si>
    <t>X</t>
  </si>
  <si>
    <t>X</t>
  </si>
  <si>
    <t>X</t>
  </si>
  <si>
    <t>X</t>
  </si>
  <si>
    <t>9.1.</t>
  </si>
  <si>
    <t>parduoto</t>
  </si>
  <si>
    <t>X</t>
  </si>
  <si>
    <t>X</t>
  </si>
  <si>
    <t>X</t>
  </si>
  <si>
    <t>X</t>
  </si>
  <si>
    <t>9.2.</t>
  </si>
  <si>
    <t>perduoto</t>
  </si>
  <si>
    <t>X</t>
  </si>
  <si>
    <t>X</t>
  </si>
  <si>
    <t>X</t>
  </si>
  <si>
    <t>X</t>
  </si>
  <si>
    <t>9.3.</t>
  </si>
  <si>
    <t>nurašyto</t>
  </si>
  <si>
    <t>X</t>
  </si>
  <si>
    <t>X</t>
  </si>
  <si>
    <t>X</t>
  </si>
  <si>
    <t>X</t>
  </si>
  <si>
    <t>10.</t>
  </si>
  <si>
    <t>Pergrupavimai (+/-)</t>
  </si>
  <si>
    <t>X</t>
  </si>
  <si>
    <t>X</t>
  </si>
  <si>
    <t>X</t>
  </si>
  <si>
    <t>X</t>
  </si>
  <si>
    <t>11.</t>
  </si>
  <si>
    <t>Sukaupta nusidėvėjimo suma ataskaitinio laikotarpio pabaigoje (6+7+8-9+/-10)</t>
  </si>
  <si>
    <t>X</t>
  </si>
  <si>
    <t>X</t>
  </si>
  <si>
    <t>X</t>
  </si>
  <si>
    <t>X</t>
  </si>
  <si>
    <t>12.</t>
  </si>
  <si>
    <t>Nuvertėjimo suma ataskaitinio laikotarpio pradžioje</t>
  </si>
  <si>
    <t>X</t>
  </si>
  <si>
    <t>X</t>
  </si>
  <si>
    <t>13.</t>
  </si>
  <si>
    <t>Neatlygintinai gauto turto sukaupta nuvertėjimo suma**</t>
  </si>
  <si>
    <t>X</t>
  </si>
  <si>
    <t>X</t>
  </si>
  <si>
    <t>14.</t>
  </si>
  <si>
    <t>Apskaičiuota nuvertėjimo suma per ataskaitinį laikotarpį </t>
  </si>
  <si>
    <t>X</t>
  </si>
  <si>
    <t>X</t>
  </si>
  <si>
    <t>15.</t>
  </si>
  <si>
    <t>Panaikinta nuvertėjimo suma per ataskaitinį laikotarpį</t>
  </si>
  <si>
    <t>X</t>
  </si>
  <si>
    <t>X</t>
  </si>
  <si>
    <t>16.</t>
  </si>
  <si>
    <t>Sukaupta parduoto, perduoto ir nurašyto turto nuvertėjimo suma (16.1+16.2+16.3)</t>
  </si>
  <si>
    <t>X</t>
  </si>
  <si>
    <t>X</t>
  </si>
  <si>
    <t>16.1.</t>
  </si>
  <si>
    <t>parduoto</t>
  </si>
  <si>
    <t>X</t>
  </si>
  <si>
    <t>X</t>
  </si>
  <si>
    <t>16.2.</t>
  </si>
  <si>
    <t>perduoto</t>
  </si>
  <si>
    <t>X</t>
  </si>
  <si>
    <t>X</t>
  </si>
  <si>
    <t>16.3.</t>
  </si>
  <si>
    <t>nurašyto</t>
  </si>
  <si>
    <t>X</t>
  </si>
  <si>
    <t>X</t>
  </si>
  <si>
    <t>17.</t>
  </si>
  <si>
    <t>Pergrupavimai (+/-)</t>
  </si>
  <si>
    <t>X</t>
  </si>
  <si>
    <t>X</t>
  </si>
  <si>
    <t>18.</t>
  </si>
  <si>
    <t>Nuvertėjimo suma ataskaitinio laikotarpio pabaigoje (12+13+14 -15-16+/-17) </t>
  </si>
  <si>
    <t>X</t>
  </si>
  <si>
    <t>X</t>
  </si>
  <si>
    <t>19.</t>
  </si>
  <si>
    <t>Tikroji vertė ataskaitinio laikotarpio pradžioje </t>
  </si>
  <si>
    <t>X</t>
  </si>
  <si>
    <t>X</t>
  </si>
  <si>
    <t>X</t>
  </si>
  <si>
    <t>X</t>
  </si>
  <si>
    <t>X</t>
  </si>
  <si>
    <t>X</t>
  </si>
  <si>
    <t>X</t>
  </si>
  <si>
    <t>X</t>
  </si>
  <si>
    <t>X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</si>
  <si>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</si>
  <si>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</si>
  <si>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</si>
  <si>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</si>
  <si>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X</t>
  </si>
  <si>
    <t>X</t>
  </si>
  <si>
    <t>X</t>
  </si>
  <si>
    <t>X</t>
  </si>
  <si>
    <t>X</t>
  </si>
  <si>
    <t>X</t>
  </si>
  <si>
    <t>X</t>
  </si>
  <si>
    <t>X</t>
  </si>
  <si>
    <t>X</t>
  </si>
  <si>
    <t>22.</t>
  </si>
  <si>
    <t>Parduoto, perduoto ir nurašyto turto tikrosios vertės suma (22.1+22.2+22.3)</t>
  </si>
  <si>
    <t>X</t>
  </si>
  <si>
    <t>X</t>
  </si>
  <si>
    <t>X</t>
  </si>
  <si>
    <t>X</t>
  </si>
  <si>
    <t>X</t>
  </si>
  <si>
    <t>X</t>
  </si>
  <si>
    <t>X</t>
  </si>
  <si>
    <t>X</t>
  </si>
  <si>
    <t>X</t>
  </si>
  <si>
    <t>22.1.</t>
  </si>
  <si>
    <t>parduoto</t>
  </si>
  <si>
    <t>X</t>
  </si>
  <si>
    <t>X</t>
  </si>
  <si>
    <t>X</t>
  </si>
  <si>
    <t>X</t>
  </si>
  <si>
    <t>X</t>
  </si>
  <si>
    <t>X</t>
  </si>
  <si>
    <t>X</t>
  </si>
  <si>
    <t>X</t>
  </si>
  <si>
    <t>X</t>
  </si>
  <si>
    <t>22.2.</t>
  </si>
  <si>
    <t>perduoto</t>
  </si>
  <si>
    <t>X</t>
  </si>
  <si>
    <t>X</t>
  </si>
  <si>
    <t>X</t>
  </si>
  <si>
    <t>X</t>
  </si>
  <si>
    <t>X</t>
  </si>
  <si>
    <t>X</t>
  </si>
  <si>
    <t>X</t>
  </si>
  <si>
    <t>X</t>
  </si>
  <si>
    <t>X</t>
  </si>
  <si>
    <t>22.3.</t>
  </si>
  <si>
    <t>nurašyto</t>
  </si>
  <si>
    <t>X</t>
  </si>
  <si>
    <t>X</t>
  </si>
  <si>
    <t>X</t>
  </si>
  <si>
    <t>X</t>
  </si>
  <si>
    <t>X</t>
  </si>
  <si>
    <t>X</t>
  </si>
  <si>
    <t>X</t>
  </si>
  <si>
    <t>X</t>
  </si>
  <si>
    <t>X</t>
  </si>
  <si>
    <t>23.</t>
  </si>
  <si>
    <t>Pergrupavimai (+/-)</t>
  </si>
  <si>
    <t>X</t>
  </si>
  <si>
    <t>X</t>
  </si>
  <si>
    <t>X</t>
  </si>
  <si>
    <t>X</t>
  </si>
  <si>
    <t>X</t>
  </si>
  <si>
    <t>X</t>
  </si>
  <si>
    <t>X</t>
  </si>
  <si>
    <t>X</t>
  </si>
  <si>
    <t>X</t>
  </si>
  <si>
    <t>24.</t>
  </si>
  <si>
    <t>Tikroji vertė ataskaitinio laikotarpio pabaigoje (19+20+/-21-22+/-23)</t>
  </si>
  <si>
    <t>X</t>
  </si>
  <si>
    <t>X</t>
  </si>
  <si>
    <t>X</t>
  </si>
  <si>
    <t>X</t>
  </si>
  <si>
    <t>X</t>
  </si>
  <si>
    <t>X</t>
  </si>
  <si>
    <t>X</t>
  </si>
  <si>
    <t>X</t>
  </si>
  <si>
    <t>X</t>
  </si>
  <si>
    <t>25.</t>
  </si>
  <si>
    <t>Ilgalaikio materialiojo turto likutinė vertė ataskaitinio laikotarpio pabaigoje (5-11-18+ 24)</t>
  </si>
  <si>
    <t>26.</t>
  </si>
  <si>
    <t>Ilgalaikio materialiojo turto likutinė vertė ataskaitinio laikotarpio pradžioje (1-6-12+19)</t>
  </si>
  <si>
    <t>* - Pažymėti ataskaitos laukai nepildomi.</t>
  </si>
  <si>
    <t>**- Kito subjekto sukaupta turto nusidėvėjimo arba nuvertėjimo suma iki perdavimo.</t>
  </si>
  <si>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</si>
  <si>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</si>
  <si>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</si>
  <si>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</si>
  <si>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Eil. Nr.</t>
  </si>
  <si>
    <t>Straipsniai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</si>
  <si>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</si>
  <si>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</si>
  <si>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</si>
  <si>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</si>
  <si>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</si>
  <si>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Iš viso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</si>
  <si>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</si>
  <si>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</si>
  <si>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</si>
  <si>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</si>
  <si>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</si>
  <si>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1.</t>
  </si>
  <si>
    <t>Įsigijimo ar pasigaminimo savikaina ataskaitinio laikotarpio pradžioje</t>
  </si>
  <si>
    <t>2.</t>
  </si>
  <si>
    <t>Įsigijimai per ataskaitinį laikotarpį</t>
  </si>
  <si>
    <t>2.1.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</si>
  <si>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</si>
  <si>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</si>
  <si>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</si>
  <si>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</si>
  <si>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</si>
  <si>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</si>
  <si>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</si>
  <si>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</si>
  <si>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</si>
  <si>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</si>
  <si>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</si>
  <si>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</si>
  <si>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</si>
  <si>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</si>
  <si>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</si>
  <si>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</si>
  <si>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amortizacijos suma ataskaitinio laikotarpio pradžioje</t>
  </si>
  <si>
    <t>X</t>
  </si>
  <si>
    <t>X</t>
  </si>
  <si>
    <t>X</t>
  </si>
  <si>
    <t>X</t>
  </si>
  <si>
    <t>7.</t>
  </si>
  <si>
    <t>Neatlygintinai gauto turto sukaupta amortizacijos suma**</t>
  </si>
  <si>
    <t>X</t>
  </si>
  <si>
    <t>X</t>
  </si>
  <si>
    <t>X</t>
  </si>
  <si>
    <t>X</t>
  </si>
  <si>
    <t>8.</t>
  </si>
  <si>
    <t> Apskaičiuota amortizacijos suma per ataskaitinį laikotarpį</t>
  </si>
  <si>
    <t>X</t>
  </si>
  <si>
    <t>X</t>
  </si>
  <si>
    <t>X</t>
  </si>
  <si>
    <t>X</t>
  </si>
  <si>
    <t>9.</t>
  </si>
  <si>
    <t>Sukaupta  parduoto,  perduoto ir nurašyto turto amortizacijos suma</t>
  </si>
  <si>
    <t>X</t>
  </si>
  <si>
    <t>X</t>
  </si>
  <si>
    <t>X</t>
  </si>
  <si>
    <t>X</t>
  </si>
  <si>
    <t>9.1.</t>
  </si>
  <si>
    <t>parduoto</t>
  </si>
  <si>
    <t>X</t>
  </si>
  <si>
    <t>X</t>
  </si>
  <si>
    <t>X</t>
  </si>
  <si>
    <t>X</t>
  </si>
  <si>
    <t>9.2.</t>
  </si>
  <si>
    <t>perduoto</t>
  </si>
  <si>
    <t>X</t>
  </si>
  <si>
    <t>X</t>
  </si>
  <si>
    <t>X</t>
  </si>
  <si>
    <t>X</t>
  </si>
  <si>
    <t>9.3.</t>
  </si>
  <si>
    <t>nurašyto</t>
  </si>
  <si>
    <t>X</t>
  </si>
  <si>
    <t>X</t>
  </si>
  <si>
    <t>X</t>
  </si>
  <si>
    <t>X</t>
  </si>
  <si>
    <t>10.</t>
  </si>
  <si>
    <t>Pergrupavimai (+/-)</t>
  </si>
  <si>
    <t>X</t>
  </si>
  <si>
    <t>X</t>
  </si>
  <si>
    <t>X</t>
  </si>
  <si>
    <t>X</t>
  </si>
  <si>
    <t>11.</t>
  </si>
  <si>
    <t>Sukaupta amortizacijos suma ataskaitinio laikotarpio pabaigoje (6+7+8-9+/-10)</t>
  </si>
  <si>
    <t>X</t>
  </si>
  <si>
    <t>X</t>
  </si>
  <si>
    <t>X</t>
  </si>
  <si>
    <t>X</t>
  </si>
  <si>
    <t>12.</t>
  </si>
  <si>
    <t>Nuvertėjimo suma ataskaitinio laikotarpio pradžioje</t>
  </si>
  <si>
    <t>13.</t>
  </si>
  <si>
    <t>Neatlygintinai gauto turto sukaupta nuvertėjimo suma**</t>
  </si>
  <si>
    <t>14.</t>
  </si>
  <si>
    <t>Apskaičiuota nuvertėjimo suma per ataskaitinį laikotarpį</t>
  </si>
  <si>
    <t>15.</t>
  </si>
  <si>
    <t>Panaikinta nuvertėjimo suma per ataskaitinį laikotarpį</t>
  </si>
  <si>
    <t>16.</t>
  </si>
  <si>
    <t>Sukaupta parduoto, perduoto ir nurašyto turto nuvertėjimo suma</t>
  </si>
  <si>
    <t>16.1.</t>
  </si>
  <si>
    <t>parduoto</t>
  </si>
  <si>
    <t>16.2.</t>
  </si>
  <si>
    <t>perduoto</t>
  </si>
  <si>
    <t>16.3.</t>
  </si>
  <si>
    <t>nurašyto</t>
  </si>
  <si>
    <t>17.</t>
  </si>
  <si>
    <t>Pergrupavimai (+/-)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</si>
  <si>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</si>
  <si>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</si>
  <si>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</si>
  <si>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</si>
  <si>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</si>
  <si>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</si>
  <si>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t> * – Pažymėti ataskaitos laukai nepildomi.</t>
  </si>
  <si>
    <t>**– Kito subjekto sukaupta turto amortizacijos arba nuvertėjimo suma iki perdavimo.</t>
  </si>
  <si>
    <t>17-ojo VSAFAS „Finansinis turtas ir finansiniai įsipareigojimai“</t>
  </si>
  <si>
    <t>7 priedas</t>
  </si>
  <si>
    <t>(Informacijos apie per vienus metus gautinas sumas, pateikimo žemesniojo ir aukštesniojo lygių finansinių ataskaitų aiškinamajame rašte forma)</t>
  </si>
  <si>
    <t>INFORMACIJA APIE PER VIENUS METUS GAUTINAS SUMAS</t>
  </si>
  <si>
    <t>Eil. Nr.</t>
  </si>
  <si>
    <t>Straipsnio pavadinimas</t>
  </si>
  <si>
    <t>Paskutinė ataskaitinio laikotarpio diena</t>
  </si>
  <si>
    <t>Paskutinė praėjusio ataskaitinio laikotarpio diena</t>
  </si>
  <si>
    <t>iš viso</t>
  </si>
  <si>
    <t>tarp jų iš viešojo sektoriaus subjektų</t>
  </si>
  <si>
    <t>tarp jų iš kontroliuojamų ir asocijuotųjų ne viešojo sektoriaus subjektų</t>
  </si>
  <si>
    <t>iš viso</t>
  </si>
  <si>
    <t>tarp jų iš viešojo sektoriaus subjektų</t>
  </si>
  <si>
    <t>tarp jų iš kontroliuojamų ir asocijuotųjų ne viešojo sektoriaus subjektų</t>
  </si>
  <si>
    <t>1.</t>
  </si>
  <si>
    <t>Per vienus metus gautinų sumų įsigijimo savikaina, iš viso (1.1+1.2+1.3+1.4+1.5+1.6)</t>
  </si>
  <si>
    <t> 1.1.</t>
  </si>
  <si>
    <t>Gautinos finansavimo sumos </t>
  </si>
  <si>
    <t>1.2.</t>
  </si>
  <si>
    <t>Gautini mokesčiai ir socialinės įmokos </t>
  </si>
  <si>
    <t>1.2.1.</t>
  </si>
  <si>
    <t>Gautini mokesčiai</t>
  </si>
  <si>
    <t>1.2.2.</t>
  </si>
  <si>
    <t>Gautinos socialinės įmokos</t>
  </si>
  <si>
    <t>1.3.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</si>
  <si>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</si>
  <si>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</si>
  <si>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</si>
  <si>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</si>
  <si>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</si>
  <si>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</si>
  <si>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</si>
  <si>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</si>
  <si>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</si>
  <si>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</si>
  <si>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</si>
  <si>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1.4.</t>
  </si>
  <si>
    <t>Gautinos sumos už konfiskuotą turtą, baudos ir kitos netesybos</t>
  </si>
  <si>
    <t>1.5.</t>
  </si>
  <si>
    <t>Sukauptos gautinos sumos</t>
  </si>
  <si>
    <t>1.5.1.</t>
  </si>
  <si>
    <t>Iš biudžeto</t>
  </si>
  <si>
    <t>1.5.2.</t>
  </si>
  <si>
    <t>Kitos</t>
  </si>
  <si>
    <t>1.6.</t>
  </si>
  <si>
    <t>Kitos gautinos sumos</t>
  </si>
  <si>
    <t>2.</t>
  </si>
  <si>
    <t>Per vienus metus gautinų sumų nuvertėjimas ataskaitinio laikotarpio pabaigoje</t>
  </si>
  <si>
    <t>3.</t>
  </si>
  <si>
    <t>Per vienus metus gautinų sumų balansinė vertė (1-2)</t>
  </si>
  <si>
    <t>_____________________________</t>
  </si>
  <si>
    <t>17-ojo VSAFAS „Finansinis turtas ir finansiniai įsipareigojimai“</t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</si>
  <si>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</si>
  <si>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</si>
  <si>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</si>
  <si>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Eil. Nr.</t>
  </si>
  <si>
    <t>Straipsnio pavadinimas</t>
  </si>
  <si>
    <t>Paskutinė ataskaitinio laikotarpio diena</t>
  </si>
  <si>
    <t>Paskutinė praėjusio ataskaitinio laikotarpio diena</t>
  </si>
  <si>
    <t>iš viso</t>
  </si>
  <si>
    <t>biudžeto asignavimai</t>
  </si>
  <si>
    <t>iš viso</t>
  </si>
  <si>
    <t>biudžeto asignavimai</t>
  </si>
  <si>
    <t>1.</t>
  </si>
  <si>
    <t>Pinigai iš valstybės biudžeto (įskaitant Europos Sąjungos finansinę paramą) (1.1+1.2+1.3+1.4–1.5)</t>
  </si>
  <si>
    <t>1.1.</t>
  </si>
  <si>
    <t>Pinigai bankų sąskaitose</t>
  </si>
  <si>
    <t>1.2.</t>
  </si>
  <si>
    <t>Pinigai kasoje </t>
  </si>
  <si>
    <t>1.3.</t>
  </si>
  <si>
    <t>Pinigai kelyje </t>
  </si>
  <si>
    <t>1.4.</t>
  </si>
  <si>
    <t>Pinigai įšaldytose sąskaitose</t>
  </si>
  <si>
    <t>1.5.</t>
  </si>
  <si>
    <t>Pinigų įšaldytose sąskaitose nuvertėjimas</t>
  </si>
  <si>
    <t>2.</t>
  </si>
  <si>
    <t>Pinigai iš savivaldybės biudžeto (2.1+2.2+2.3+2.4–2.5)</t>
  </si>
  <si>
    <t>2.1. </t>
  </si>
  <si>
    <t>Pinigai bankų sąskaitose </t>
  </si>
  <si>
    <t>2.2. </t>
  </si>
  <si>
    <t>Pinigai kasoje </t>
  </si>
  <si>
    <t>2.3. </t>
  </si>
  <si>
    <t>Pinigai kelyje </t>
  </si>
  <si>
    <t>2.4. </t>
  </si>
  <si>
    <t>Pinigai įšaldytose sąskaitose</t>
  </si>
  <si>
    <t>2.5.</t>
  </si>
  <si>
    <t>Pinigų įšaldytose sąskaitose nuvertėjimas</t>
  </si>
  <si>
    <t>3. </t>
  </si>
  <si>
    <t>Pinigai ir pinigų ekvivalentai iš kitų šaltinių (3.1+3.2+3.3+3.4–3.5+3.6+3.7)</t>
  </si>
  <si>
    <t>3.1. </t>
  </si>
  <si>
    <t>Pinigai bankų sąskaitose </t>
  </si>
  <si>
    <t>3.2. </t>
  </si>
  <si>
    <t>Pinigai kasoje </t>
  </si>
  <si>
    <t>3.3. </t>
  </si>
  <si>
    <t>Pinigai kelyje </t>
  </si>
  <si>
    <t>3.4. </t>
  </si>
  <si>
    <t>Pinigai įšaldytose sąskaitose</t>
  </si>
  <si>
    <t>3.5.</t>
  </si>
  <si>
    <t>Pinigų įšaldytose sąskaitose nuvertėjimas</t>
  </si>
  <si>
    <t>3.6. </t>
  </si>
  <si>
    <t>Indėliai, kurių terminas neviršija trijų mėnesių </t>
  </si>
  <si>
    <t>3.7. </t>
  </si>
  <si>
    <t>Kiti pinigų ekvivalentai </t>
  </si>
  <si>
    <t>4.</t>
  </si>
  <si>
    <t>Iš viso pinigų ir pinigų ekvivalentų (1+2+3)</t>
  </si>
  <si>
    <t>5. </t>
  </si>
  <si>
    <t>Iš jų išteklių fondų lėšos </t>
  </si>
  <si>
    <t>17-ojo VSAFAS „Finansinis turtas ir finansiniai įsipareigojimai“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</si>
  <si>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</si>
  <si>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</si>
  <si>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</si>
  <si>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Eil. Nr.</t>
  </si>
  <si>
    <t>Straipsnio pavadinimas</t>
  </si>
  <si>
    <t>Paskutinė ataskaitinio laikotarpio diena</t>
  </si>
  <si>
    <t>Paskutinė praėjusio ataskaitinio laikotarpio diena</t>
  </si>
  <si>
    <t>iš viso</t>
  </si>
  <si>
    <t>tarp jų viešojo sektoriaus subjektams</t>
  </si>
  <si>
    <t>tarp jų kontroliuojamiems ir asocijuotiesiems ne viešojo sektoriaus subjektams</t>
  </si>
  <si>
    <t>iš viso</t>
  </si>
  <si>
    <t>tarp jų viešojo sektoriaus subjektams</t>
  </si>
  <si>
    <t>tarp jų kontroliuojamiems ir asocijuotiesiems ne viešojo sektoriaus subjektams</t>
  </si>
  <si>
    <t>1.</t>
  </si>
  <si>
    <t>Mokėtinos subsidijos, dotacijos ir finansavimo sumos</t>
  </si>
  <si>
    <t>2.</t>
  </si>
  <si>
    <t>Tiekėjams mokėtinos sumos</t>
  </si>
  <si>
    <t>3.</t>
  </si>
  <si>
    <t>Sukauptos mokėtinos sumos</t>
  </si>
  <si>
    <t>3.1.</t>
  </si>
  <si>
    <t>Sukauptos finansavimo sąnaudos</t>
  </si>
  <si>
    <t>3.2.</t>
  </si>
  <si>
    <t>Sukauptos atostoginių sąnaudos</t>
  </si>
  <si>
    <t>3.3.</t>
  </si>
  <si>
    <t>Kitos sukauptos sąnaudos</t>
  </si>
  <si>
    <t>3.4.</t>
  </si>
  <si>
    <t>Kitos sukauptos mokėtinos sumos</t>
  </si>
  <si>
    <t>4.</t>
  </si>
  <si>
    <t>Kiti trumpalaikiai įsipareigojimai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</si>
  <si>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</si>
  <si>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</si>
  <si>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</si>
  <si>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</si>
  <si>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</si>
  <si>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</si>
  <si>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5.</t>
  </si>
  <si>
    <t>Kai kurių trumpalaikių mokėtinų sumų balansinė vertė (1+2+3+4)</t>
  </si>
  <si>
    <t>______________________________</t>
  </si>
  <si>
    <t>17-ojo VSAFAS „Finansinis turtas ir finansiniai įsipareigojimai“ </t>
  </si>
  <si>
    <t>13 priedas</t>
  </si>
  <si>
    <t>(Informacijos apie įsipareigojimus pagal jų įvykdymo valiutą pateikimo žemesniojo ir aukštesniojo lygių finansinių ataskaitų aiškinamajame rašte forma)</t>
  </si>
  <si>
    <t>INFORMACIJA APIE ĮSIPAREIGOJIMŲ DALĮ NACIONALINE IR UŽSIENIO VALIUTOMIS</t>
  </si>
  <si>
    <t>Eil. Nr.</t>
  </si>
  <si>
    <t>Įsipareigojimų dalis valiuta</t>
  </si>
  <si>
    <t>Įsigijimo savikaina ataskaitinio laikotarpio pradžioje</t>
  </si>
  <si>
    <t>Įsigijimo savikaina ataskaitinio laikotarpio pabaigoje</t>
  </si>
  <si>
    <t>1.</t>
  </si>
  <si>
    <t>Nacionaline  </t>
  </si>
  <si>
    <t>2.</t>
  </si>
  <si>
    <t>Eurais </t>
  </si>
  <si>
    <t>3.</t>
  </si>
  <si>
    <t>JAV doleriais </t>
  </si>
  <si>
    <t>4.</t>
  </si>
  <si>
    <t>Kitomis  </t>
  </si>
  <si>
    <t>5.</t>
  </si>
  <si>
    <t>Iš viso </t>
  </si>
  <si>
    <t>_____________________________</t>
  </si>
  <si>
    <t>                            20-ojo VSAFAS „Finansavimo sumos“</t>
  </si>
  <si>
    <t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</si>
  <si>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</si>
  <si>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</si>
  <si>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</si>
  <si>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</si>
  <si>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</si>
  <si>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</si>
  <si>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</si>
  <si>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</si>
  <si>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 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</si>
  <si>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</si>
  <si>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</si>
  <si>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</si>
  <si>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</si>
  <si>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</si>
  <si>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</si>
  <si>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</si>
  <si>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</si>
  <si>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</si>
  <si>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</si>
  <si>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</si>
  <si>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</si>
  <si>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</si>
  <si>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</si>
  <si>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</si>
  <si>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</si>
  <si>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</si>
  <si>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</si>
  <si>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nepiniginiam turtui įsigyti</t>
  </si>
  <si>
    <t>2.2.</t>
  </si>
  <si>
    <t>kitoms išlaidoms kompensuoti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</si>
  <si>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</si>
  <si>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</si>
  <si>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</si>
  <si>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nepiniginiam turtui įsigyti</t>
  </si>
  <si>
    <t>3.2.</t>
  </si>
  <si>
    <t>kitoms išlaidoms kompensuoti</t>
  </si>
  <si>
    <t>4.</t>
  </si>
  <si>
    <t>Iš kitų šaltinių:</t>
  </si>
  <si>
    <t>4.1.</t>
  </si>
  <si>
    <t>nepiniginiam turtui įsigyti</t>
  </si>
  <si>
    <t>4.2.</t>
  </si>
  <si>
    <t>kitoms išlaidoms kompensuoti</t>
  </si>
  <si>
    <t>5.</t>
  </si>
  <si>
    <t>Iš viso finansavimo sumų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</si>
  <si>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</si>
  <si>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</si>
  <si>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</si>
  <si>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</si>
  <si>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</si>
  <si>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Eil. Nr.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</si>
  <si>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</si>
  <si>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</si>
  <si>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</si>
  <si>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</si>
  <si>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</si>
  <si>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</si>
  <si>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> Finansavimo sumos (gautinos)</t>
  </si>
  <si>
    <t> Finansavimo sumos (gautos)</t>
  </si>
  <si>
    <t>Iš viso</t>
  </si>
  <si>
    <t>5=3+4</t>
  </si>
  <si>
    <t>8=6+7</t>
  </si>
  <si>
    <t>1.</t>
  </si>
  <si>
    <t>Iš valstybės biudžeto  (išskyrus valstybės biudžeto asignavimų dalį, gautą iš Europos Sąjungos, užsienio valstybių ir tarptautinių organizacijų)</t>
  </si>
  <si>
    <t>2.</t>
  </si>
  <si>
    <t>Iš savivaldybės biudžeto (išskyrus savivaldybės biudžeto asignavimų dalį, gautą  iš Europos Sąjungos, užsienio valstybių ir tarptautinių organizacijų)</t>
  </si>
  <si>
    <t>3.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</si>
  <si>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</si>
  <si>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4.</t>
  </si>
  <si>
    <t>Iš kitų šaltinių</t>
  </si>
  <si>
    <t>5.</t>
  </si>
  <si>
    <t>Iš viso</t>
  </si>
  <si>
    <t>25-ojo VSAFAS „Segmentai“</t>
  </si>
  <si>
    <t>priedas</t>
  </si>
  <si>
    <t>(Informacijos pagal veiklos segmentus pateikimo aukštesniojo ir žemesniojo lygių finansinių ataskaitų aiškinamajame rašte formos pavyzdys)</t>
  </si>
  <si>
    <t>2012 M. INFORMACIJA PAGAL VEIKLOS SEGMENTUS 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</si>
  <si>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</si>
  <si>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</si>
  <si>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</si>
  <si>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</si>
  <si>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</si>
  <si>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</si>
  <si>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</si>
  <si>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</si>
  <si>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</si>
  <si>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</si>
  <si>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</si>
  <si>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</si>
  <si>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</si>
  <si>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</si>
  <si>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1.</t>
  </si>
  <si>
    <t>PAGRINDINĖS VEIKLOS SĄNAUDOS</t>
  </si>
  <si>
    <t>1.1.</t>
  </si>
  <si>
    <t>Darbo užmokesčio ir socialinio draudimo</t>
  </si>
  <si>
    <t>1.2.</t>
  </si>
  <si>
    <t>Nusidėvėjimo ir amortizacijos</t>
  </si>
  <si>
    <t>1.3.</t>
  </si>
  <si>
    <t>Komunalinių paslaugų ir ryšių</t>
  </si>
  <si>
    <t>1.4.</t>
  </si>
  <si>
    <t>Komandiruočių </t>
  </si>
  <si>
    <t>1.5.</t>
  </si>
  <si>
    <t>Transporto </t>
  </si>
  <si>
    <t>1.6.</t>
  </si>
  <si>
    <t>Kvalifikacijos kėlimo </t>
  </si>
  <si>
    <t>1.7.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</si>
  <si>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</si>
  <si>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</si>
  <si>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</si>
  <si>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</si>
  <si>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</si>
  <si>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</si>
  <si>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Socialinių išmokų</t>
  </si>
  <si>
    <t>1.11.</t>
  </si>
  <si>
    <t>Nuomos</t>
  </si>
  <si>
    <t>1.12.</t>
  </si>
  <si>
    <t>Finansavimo</t>
  </si>
  <si>
    <t>1.13.</t>
  </si>
  <si>
    <t>Kitų paslaugų</t>
  </si>
  <si>
    <t>1.14.</t>
  </si>
  <si>
    <t>Kitos </t>
  </si>
  <si>
    <t>2.</t>
  </si>
  <si>
    <t>APSKAITOS POLITIKOS KEITIMO IR ESMINIŲ APSKAITOS KLAIDŲ TAISYMO ĮTAKA</t>
  </si>
  <si>
    <t>3.</t>
  </si>
  <si>
    <t>PAGRINDINĖS VEIKLOS PINIGŲ SRAUTAI</t>
  </si>
  <si>
    <t>3.1.</t>
  </si>
  <si>
    <t>Išmokos:</t>
  </si>
  <si>
    <t>3.1.1.</t>
  </si>
  <si>
    <t>Darbo užmokesčio ir socialinio draudimo</t>
  </si>
  <si>
    <t>3.1.2.</t>
  </si>
  <si>
    <t>Komunalinių paslaugų ir ryšių</t>
  </si>
  <si>
    <t>3.1.3.</t>
  </si>
  <si>
    <t>Komandiruočių</t>
  </si>
  <si>
    <t>3.1.4.</t>
  </si>
  <si>
    <t>Transporto</t>
  </si>
  <si>
    <t>3.1.5.</t>
  </si>
  <si>
    <t>Kvalifikacijos kėlimo</t>
  </si>
  <si>
    <t>3.1.6.</t>
  </si>
  <si>
    <t>Paprastojo remonto ir eksploatavimo</t>
  </si>
  <si>
    <t>3.1.7.</t>
  </si>
  <si>
    <t>Atsargų įsigijimo</t>
  </si>
  <si>
    <t>3.1.8.</t>
  </si>
  <si>
    <t>Socialinių išmokų</t>
  </si>
  <si>
    <t>3.1.9.</t>
  </si>
  <si>
    <t>Nuomos</t>
  </si>
  <si>
    <t>3.1.10.</t>
  </si>
  <si>
    <t>Kitų paslaugų įsigijimo</t>
  </si>
  <si>
    <t>3.1.11.</t>
  </si>
  <si>
    <t>Sumokėtos palūkanos</t>
  </si>
  <si>
    <t>3.1.12.</t>
  </si>
  <si>
    <t>Kitos išmokos</t>
  </si>
  <si>
    <t>_____________________________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</si>
</sst>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4">
    <numFmt numFmtId="164" formatCode="mmm/dd"/>
    <numFmt numFmtId="165" formatCode="mmm/dd"/>
    <numFmt numFmtId="166" formatCode="mmm/dd"/>
    <numFmt numFmtId="167" formatCode="mmm/dd"/>
    <numFmt numFmtId="168" formatCode="mmm/dd"/>
    <numFmt numFmtId="169" formatCode="mmm/dd"/>
    <numFmt numFmtId="170" formatCode="mmm/dd"/>
    <numFmt numFmtId="171" formatCode="mmm/dd"/>
    <numFmt numFmtId="172" formatCode="mmm/dd"/>
    <numFmt numFmtId="173" formatCode="mmm/dd"/>
    <numFmt numFmtId="174" formatCode="mmm/dd"/>
    <numFmt numFmtId="175" formatCode="mmm/dd"/>
    <numFmt numFmtId="176" formatCode="mmm/dd"/>
    <numFmt numFmtId="177" formatCode="mmm/dd"/>
  </numFmts>
  <fonts count="421">
    <font>
      <sz val="10.0"/>
      <name val="Arial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sz val="10.0"/>
      <name val="Arial"/>
    </font>
    <font>
      <sz val="9.0"/>
      <name val="Times New Roman"/>
    </font>
    <font>
      <sz val="9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b/>
      <sz val="10.0"/>
      <name val="Arial"/>
    </font>
    <font>
      <b/>
      <sz val="10.0"/>
      <name val="Arial"/>
    </font>
    <font>
      <i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trike/>
      <sz val="10.0"/>
      <name val="Times New Roman"/>
    </font>
    <font>
      <strike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trike/>
      <sz val="10.0"/>
      <name val="Times New Roman"/>
    </font>
    <font>
      <strike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trike/>
      <sz val="10.0"/>
      <name val="Times New Roman"/>
    </font>
    <font>
      <strike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Arial"/>
    </font>
    <font>
      <sz val="10.0"/>
      <name val="Arial"/>
    </font>
    <font>
      <sz val="10.0"/>
      <name val="Arial"/>
    </font>
    <font>
      <b/>
      <sz val="10.0"/>
      <name val="Times New Roman"/>
    </font>
    <font>
      <sz val="12.0"/>
      <name val="Times New Roman"/>
    </font>
    <font>
      <sz val="8.0"/>
      <name val="Times New Roman"/>
    </font>
    <font>
      <b/>
      <sz val="12.0"/>
      <name val="Times New Roman"/>
    </font>
    <font>
      <b/>
      <sz val="12.0"/>
      <color rgb="FF000000"/>
      <name val="Times New Roman"/>
    </font>
    <font>
      <sz val="12.0"/>
      <name val="Times New Roman"/>
    </font>
    <font>
      <sz val="11.0"/>
      <name val="Times New Roman"/>
    </font>
    <font>
      <sz val="11.0"/>
      <name val="Times New Roman"/>
    </font>
    <font>
      <b/>
      <sz val="11.0"/>
      <name val="Times New Roman"/>
    </font>
    <font>
      <sz val="11.0"/>
      <name val="Times New Roman"/>
    </font>
    <font>
      <i/>
      <sz val="11.0"/>
      <name val="Times New Roman"/>
    </font>
    <font>
      <sz val="11.0"/>
      <name val="Times New Roman"/>
    </font>
    <font>
      <b/>
      <sz val="12.0"/>
      <name val="Times New Roman"/>
    </font>
    <font>
      <b/>
      <sz val="12.0"/>
      <name val="Times New Roman"/>
    </font>
    <font>
      <b/>
      <sz val="12.0"/>
      <name val="Times New Roman"/>
    </font>
    <font>
      <sz val="12.0"/>
      <name val="Times New Roman"/>
    </font>
    <font>
      <sz val="12.0"/>
      <name val="Times New Roman"/>
    </font>
    <font>
      <sz val="12.0"/>
      <name val="Times New Roman"/>
    </font>
    <font>
      <sz val="12.0"/>
      <name val="Times New Roman"/>
    </font>
    <font>
      <sz val="12.0"/>
      <name val="Times New Roman"/>
    </font>
    <font>
      <sz val="12.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name val="Times New Roman"/>
    </font>
    <font>
      <b/>
      <sz val="12.0"/>
      <name val="Times New Roman"/>
    </font>
    <font>
      <b/>
      <sz val="12.0"/>
      <name val="Times New Roman"/>
    </font>
    <font>
      <sz val="10.0"/>
      <name val="Times New Roman"/>
    </font>
    <font>
      <sz val="10.0"/>
      <name val="Times New Roman"/>
    </font>
    <font>
      <sz val="12.0"/>
      <name val="Times New Roman"/>
    </font>
    <font>
      <sz val="10.0"/>
      <name val="Times New Roman"/>
    </font>
    <font>
      <sz val="11.0"/>
      <name val="Times New Roman"/>
    </font>
    <font>
      <sz val="11.0"/>
      <name val="Times New Roman"/>
    </font>
    <font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b/>
      <sz val="12.0"/>
      <name val="Times New Roman"/>
    </font>
    <font>
      <b/>
      <sz val="12.0"/>
      <name val="Times New Roman"/>
    </font>
    <font>
      <sz val="12.0"/>
      <name val="Times New Roman"/>
    </font>
    <font>
      <sz val="12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u/>
      <sz val="10.0"/>
      <color rgb="FF0000FF"/>
      <name val="Times New Roman"/>
    </font>
    <font>
      <b/>
      <sz val="12.0"/>
      <name val="Times New Roman"/>
    </font>
    <font>
      <sz val="12.0"/>
      <name val="Times New Roman"/>
    </font>
    <font>
      <i/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sz val="10.0"/>
      <name val="Times New Roman"/>
    </font>
    <font>
      <strike/>
      <sz val="10.0"/>
      <name val="Times New Roman"/>
    </font>
    <font>
      <b/>
      <sz val="10.0"/>
      <name val="Times New Roman"/>
    </font>
    <font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sz val="9.0"/>
      <name val="Arial"/>
    </font>
    <font>
      <sz val="9.0"/>
      <name val="Times New Roman"/>
    </font>
    <font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Times New Roman"/>
    </font>
    <font>
      <sz val="12.0"/>
      <name val="Times New Roman"/>
    </font>
    <font>
      <sz val="12.0"/>
      <name val="Times New Roman"/>
    </font>
    <font>
      <sz val="10.0"/>
      <name val="Times New Roman"/>
    </font>
    <font>
      <b/>
      <sz val="10.0"/>
      <name val="Times New Roman"/>
    </font>
    <font>
      <strike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Arial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strike/>
      <sz val="10.0"/>
      <color rgb="FFFF0000"/>
      <name val="Times New Roman"/>
    </font>
    <font>
      <sz val="10.0"/>
      <color rgb="FFFF0000"/>
      <name val="Times New Roman"/>
    </font>
    <font>
      <sz val="10.0"/>
      <name val="Times New Roman"/>
    </font>
    <font>
      <strike/>
      <sz val="10.0"/>
      <name val="Times New Roman"/>
    </font>
    <font>
      <strike/>
      <sz val="10.0"/>
      <name val="Times New Roman"/>
    </font>
    <font>
      <b/>
      <sz val="10.0"/>
      <name val="Times New Roman"/>
    </font>
    <font>
      <b/>
      <sz val="10.0"/>
      <name val="Times New Roman"/>
    </font>
    <font>
      <strike/>
      <sz val="10.0"/>
      <name val="Times New Roman"/>
    </font>
    <font>
      <b/>
      <sz val="10.0"/>
      <name val="Times New Roman"/>
    </font>
    <font>
      <strike/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Arial"/>
    </font>
    <font>
      <sz val="10.0"/>
      <name val="Arial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1.0"/>
      <name val="Arial"/>
    </font>
    <font>
      <sz val="10.0"/>
      <name val="Arial"/>
    </font>
    <font>
      <sz val="11.0"/>
      <name val="Arial"/>
    </font>
    <font>
      <sz val="10.0"/>
      <name val="Times New Roman"/>
    </font>
    <font>
      <sz val="10.0"/>
      <name val="Arial"/>
    </font>
    <font>
      <b/>
      <sz val="11.0"/>
      <name val="Times New Roman"/>
    </font>
    <font>
      <b/>
      <sz val="11.0"/>
      <name val="Times New Roman"/>
    </font>
    <font>
      <b/>
      <sz val="11.0"/>
      <name val="Times New Roman"/>
    </font>
    <font>
      <sz val="11.0"/>
      <name val="Times New Roman"/>
    </font>
    <font>
      <sz val="11.0"/>
      <name val="Times New Roman"/>
    </font>
    <font>
      <strike/>
      <sz val="11.0"/>
      <name val="Times New Roman"/>
    </font>
    <font>
      <b/>
      <sz val="11.0"/>
      <name val="Times New Roman"/>
    </font>
    <font>
      <b/>
      <sz val="11.0"/>
      <name val="Times New Roman"/>
    </font>
    <font>
      <b/>
      <sz val="11.0"/>
      <name val="Times New Roman"/>
    </font>
    <font>
      <sz val="11.0"/>
      <name val="Times New Roman"/>
    </font>
    <font>
      <sz val="11.0"/>
      <name val="Times New Roman"/>
    </font>
    <font>
      <sz val="11.0"/>
      <name val="Times New Roman"/>
    </font>
    <font>
      <sz val="11.0"/>
      <name val="Times New Roman"/>
    </font>
    <font>
      <sz val="11.0"/>
      <name val="Times New Roman"/>
    </font>
    <font>
      <sz val="11.0"/>
      <name val="Times New Roman"/>
    </font>
    <font>
      <b/>
      <sz val="11.0"/>
      <name val="Times New Roman"/>
    </font>
    <font>
      <sz val="10.0"/>
      <name val="Arial"/>
    </font>
    <font>
      <sz val="10.0"/>
      <name val="Arial"/>
    </font>
    <font>
      <b/>
      <sz val="10.0"/>
      <name val="Times New Roman"/>
    </font>
    <font>
      <sz val="10.0"/>
      <name val="Times New Roman"/>
    </font>
    <font>
      <b/>
      <sz val="11.0"/>
      <name val="Times New Roman"/>
    </font>
    <font>
      <b/>
      <sz val="12.0"/>
      <name val="Times New Roman"/>
    </font>
    <font>
      <b/>
      <sz val="9.0"/>
      <name val="Times New Roman"/>
    </font>
    <font>
      <b/>
      <sz val="9.0"/>
      <name val="Times New Roman"/>
    </font>
    <font>
      <b/>
      <sz val="9.0"/>
      <name val="Times New Roman"/>
    </font>
    <font>
      <sz val="9.0"/>
      <name val="Times New Roman"/>
    </font>
    <font>
      <sz val="9.0"/>
      <name val="Times New Roman"/>
    </font>
    <font>
      <sz val="9.0"/>
      <name val="Times New Roman"/>
    </font>
    <font>
      <sz val="9.0"/>
      <name val="Times New Roman"/>
    </font>
    <font>
      <b/>
      <sz val="9.0"/>
      <name val="Times New Roman"/>
    </font>
    <font>
      <b/>
      <sz val="9.0"/>
      <name val="Times New Roman"/>
    </font>
    <font>
      <sz val="9.0"/>
      <name val="Times New Roman"/>
    </font>
    <font>
      <b/>
      <sz val="9.0"/>
      <name val="Times New Roman"/>
    </font>
    <font>
      <sz val="9.0"/>
      <name val="Times New Roman"/>
    </font>
    <font>
      <sz val="9.0"/>
      <name val="Times New Roman"/>
    </font>
    <font>
      <sz val="9.0"/>
      <name val="Times New Roman"/>
    </font>
    <font>
      <b/>
      <sz val="9.0"/>
      <name val="Times New Roman"/>
    </font>
    <font>
      <b/>
      <sz val="9.0"/>
      <name val="Times New Roman"/>
    </font>
    <font>
      <b/>
      <sz val="9.0"/>
      <name val="Times New Roman"/>
    </font>
    <font>
      <sz val="9.0"/>
      <name val="Times New Roman"/>
    </font>
    <font>
      <sz val="9.0"/>
      <name val="Times New Roman"/>
    </font>
    <font>
      <sz val="9.0"/>
      <name val="Times New Roman"/>
    </font>
    <font>
      <b/>
      <sz val="9.0"/>
      <name val="Times New Roman"/>
    </font>
    <font>
      <sz val="9.0"/>
      <name val="Times New Roman"/>
    </font>
    <font>
      <sz val="10.0"/>
      <name val="Arial"/>
    </font>
    <font>
      <sz val="10.0"/>
      <name val="Times New Roman"/>
    </font>
    <font>
      <b/>
      <sz val="10.0"/>
      <name val="Times New Roman"/>
    </font>
    <font>
      <sz val="10.0"/>
      <name val="Times New Roman"/>
    </font>
    <font>
      <b/>
      <sz val="12.0"/>
      <name val="Times New Roman"/>
    </font>
    <font>
      <b/>
      <sz val="10.0"/>
      <name val="Times New Roman"/>
    </font>
    <font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Arial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Arial"/>
    </font>
    <font>
      <b/>
      <sz val="12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Arial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Arial"/>
    </font>
    <font>
      <sz val="10.0"/>
      <name val="Times New Roman"/>
    </font>
    <font>
      <sz val="10.0"/>
      <name val="Arial"/>
    </font>
    <font>
      <b/>
      <sz val="10.0"/>
      <name val="Times New Roman"/>
    </font>
    <font>
      <sz val="10.0"/>
      <name val="Arial"/>
    </font>
    <font>
      <sz val="10.0"/>
      <name val="Times New Roman"/>
    </font>
    <font>
      <sz val="10.0"/>
      <name val="Arial"/>
    </font>
    <font>
      <sz val="10.0"/>
      <name val="Times New Roman"/>
    </font>
    <font>
      <b/>
      <sz val="10.0"/>
      <name val="Times New Roman"/>
    </font>
    <font>
      <b/>
      <strike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b/>
      <sz val="12.0"/>
      <name val="Times New Roman"/>
    </font>
    <font>
      <b/>
      <sz val="11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8.0"/>
      <name val="Times New Roman"/>
    </font>
    <font>
      <b/>
      <sz val="12.0"/>
      <name val="Times New Roman"/>
    </font>
    <font>
      <b/>
      <sz val="10.0"/>
      <name val="Times New Roman"/>
    </font>
    <font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1.0"/>
      <name val="Arial"/>
    </font>
    <font>
      <b/>
      <sz val="11.0"/>
      <name val="Arial"/>
    </font>
    <font>
      <b/>
      <sz val="11.0"/>
      <name val="Times New Roman"/>
    </font>
    <font>
      <b/>
      <sz val="11.0"/>
      <name val="Times New Roman"/>
    </font>
    <font>
      <b/>
      <sz val="11.0"/>
      <name val="Times New Roman"/>
    </font>
    <font>
      <sz val="11.0"/>
      <name val="Times New Roman"/>
    </font>
    <font>
      <sz val="11.0"/>
      <name val="Arial"/>
    </font>
    <font>
      <sz val="10.0"/>
      <name val="Times New Roman"/>
    </font>
    <font>
      <b/>
      <sz val="10.0"/>
      <name val="Arial"/>
    </font>
    <font>
      <b/>
      <sz val="10.0"/>
      <name val="Times New Roman"/>
    </font>
    <font>
      <sz val="12.0"/>
      <name val="Times New Roman"/>
    </font>
    <font>
      <sz val="12.0"/>
      <name val="Times New Roman"/>
    </font>
    <font>
      <b/>
      <sz val="10.0"/>
      <name val="Times New Roman"/>
    </font>
    <font>
      <b/>
      <sz val="10.0"/>
      <name val="Arial"/>
    </font>
    <font>
      <b/>
      <sz val="11.0"/>
      <name val="Times New Roman"/>
    </font>
    <font>
      <sz val="10.0"/>
      <name val="Times New Roman"/>
    </font>
    <font>
      <b/>
      <sz val="11.0"/>
      <name val="Times New Roman"/>
    </font>
    <font>
      <sz val="11.0"/>
      <name val="Times New Roman"/>
    </font>
    <font>
      <sz val="11.0"/>
      <name val="Times New Roman"/>
    </font>
    <font>
      <sz val="11.0"/>
      <name val="Times New Roman"/>
    </font>
    <font>
      <sz val="11.0"/>
      <name val="Times New Roman"/>
    </font>
    <font>
      <sz val="11.0"/>
      <name val="Times New Roman"/>
    </font>
    <font>
      <sz val="11.0"/>
      <name val="Times New Roman"/>
    </font>
    <font>
      <sz val="8.0"/>
      <name val="Times New Roman"/>
    </font>
    <font>
      <sz val="8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trike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b/>
      <sz val="10.0"/>
      <name val="Times New Roman"/>
    </font>
    <font>
      <b/>
      <sz val="10.0"/>
      <name val="Times New Roman"/>
    </font>
    <font>
      <b/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  <font>
      <sz val="10.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rgb="FFFFFFCC"/>
        <bgColor rgb="FFFFFFCC"/>
      </patternFill>
    </fill>
  </fills>
  <borders count="370">
    <border>
      <left/>
      <right/>
      <top/>
      <bottom/>
      <diagonal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/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fillId="0" numFmtId="0" borderId="0" fontId="0"/>
  </cellStyleXfs>
  <cellXfs count="421">
    <xf fillId="0" numFmtId="0" borderId="0" fontId="0"/>
    <xf applyBorder="1" applyAlignment="1" fillId="2" xfId="0" numFmtId="0" borderId="1" applyFont="1" fontId="1" applyFill="1">
      <alignment vertical="center"/>
    </xf>
    <xf applyBorder="1" applyAlignment="1" fillId="2" xfId="0" numFmtId="0" borderId="2" applyFont="1" fontId="2">
      <alignment vertical="center" wrapText="1"/>
    </xf>
    <xf applyBorder="1" applyAlignment="1" fillId="2" xfId="0" numFmtId="0" borderId="3" applyFont="1" fontId="3">
      <alignment vertical="center"/>
    </xf>
    <xf fillId="3" xfId="0" numFmtId="0" borderId="4" applyFont="1" fontId="4"/>
    <xf applyBorder="1" applyAlignment="1" fillId="2" xfId="0" numFmtId="0" borderId="5" applyFont="1" fontId="5">
      <alignment wrapText="1"/>
    </xf>
    <xf applyBorder="1" applyAlignment="1" fillId="2" xfId="0" numFmtId="0" borderId="6" applyFont="1" fontId="6">
      <alignment vertical="center" wrapText="1"/>
    </xf>
    <xf applyBorder="1" applyAlignment="1" fillId="2" xfId="0" numFmtId="0" borderId="7" applyFont="1" fontId="7">
      <alignment vertical="center" horizontal="center" wrapText="1"/>
    </xf>
    <xf applyBorder="1" applyAlignment="1" fillId="2" xfId="0" numFmtId="0" borderId="8" applyFont="1" fontId="8">
      <alignment vertical="center" horizontal="center" wrapText="1"/>
    </xf>
    <xf applyAlignment="1" fillId="3" xfId="0" numFmtId="0" borderId="4" applyFont="1" fontId="9">
      <alignment vertical="center" horizontal="center" wrapText="1"/>
    </xf>
    <xf applyBorder="1" applyAlignment="1" fillId="2" xfId="0" numFmtId="0" borderId="9" applyFont="1" fontId="10">
      <alignment vertical="center" horizontal="center" wrapText="1"/>
    </xf>
    <xf applyBorder="1" applyAlignment="1" fillId="2" xfId="0" numFmtId="0" borderId="10" applyFont="1" fontId="11">
      <alignment vertical="center" wrapText="1"/>
    </xf>
    <xf applyBorder="1" applyAlignment="1" fillId="3" xfId="0" numFmtId="0" borderId="11" applyFont="1" fontId="12">
      <alignment vertical="center" horizontal="right" wrapText="1"/>
    </xf>
    <xf applyBorder="1" applyAlignment="1" fillId="3" xfId="0" numFmtId="0" borderId="12" applyFont="1" fontId="13">
      <alignment vertical="center" horizontal="center" wrapText="1"/>
    </xf>
    <xf applyBorder="1" applyAlignment="1" fillId="2" xfId="0" numFmtId="0" borderId="13" applyFont="1" fontId="14">
      <alignment vertical="center" horizontal="center" wrapText="1"/>
    </xf>
    <xf applyBorder="1" applyAlignment="1" fillId="2" xfId="0" numFmtId="49" borderId="14" applyFont="1" fontId="15" applyNumberFormat="1">
      <alignment vertical="center" horizontal="center" wrapText="1"/>
    </xf>
    <xf applyBorder="1" applyAlignment="1" fillId="4" xfId="0" numFmtId="0" borderId="15" applyFont="1" fontId="16" applyFill="1">
      <alignment vertical="center" horizontal="center" wrapText="1"/>
    </xf>
    <xf applyBorder="1" applyAlignment="1" fillId="4" xfId="0" numFmtId="0" borderId="16" applyFont="1" fontId="17">
      <alignment vertical="center" horizontal="left"/>
    </xf>
    <xf applyBorder="1" applyAlignment="1" fillId="4" xfId="0" numFmtId="0" borderId="17" applyFont="1" fontId="18">
      <alignment vertical="center" horizontal="left"/>
    </xf>
    <xf applyBorder="1" applyAlignment="1" fillId="4" xfId="0" numFmtId="0" borderId="18" applyFont="1" fontId="19">
      <alignment vertical="center" horizontal="left" wrapText="1"/>
    </xf>
    <xf applyBorder="1" applyAlignment="1" fillId="4" xfId="0" numFmtId="0" borderId="19" applyFont="1" fontId="20">
      <alignment vertical="center" horizontal="left" wrapText="1"/>
    </xf>
    <xf applyBorder="1" applyAlignment="1" fillId="4" xfId="0" numFmtId="0" borderId="20" applyFont="1" fontId="21">
      <alignment vertical="center" wrapText="1"/>
    </xf>
    <xf applyBorder="1" applyAlignment="1" fillId="2" xfId="0" numFmtId="0" borderId="21" applyFont="1" fontId="22">
      <alignment vertical="center" wrapText="1"/>
    </xf>
    <xf applyBorder="1" applyAlignment="1" fillId="4" xfId="0" numFmtId="0" borderId="22" applyFont="1" fontId="23">
      <alignment vertical="center" horizontal="center" wrapText="1"/>
    </xf>
    <xf applyBorder="1" applyAlignment="1" fillId="4" xfId="0" numFmtId="0" borderId="23" applyFont="1" fontId="24">
      <alignment vertical="center" horizontal="left"/>
    </xf>
    <xf applyBorder="1" applyAlignment="1" fillId="4" xfId="0" numFmtId="0" borderId="24" applyFont="1" fontId="25">
      <alignment vertical="center" horizontal="left"/>
    </xf>
    <xf applyBorder="1" applyAlignment="1" fillId="4" xfId="0" numFmtId="0" borderId="25" applyFont="1" fontId="26">
      <alignment vertical="center" horizontal="left" wrapText="1"/>
    </xf>
    <xf applyBorder="1" applyAlignment="1" fillId="4" xfId="0" numFmtId="0" borderId="26" applyFont="1" fontId="27">
      <alignment vertical="center" horizontal="right" wrapText="1"/>
    </xf>
    <xf applyBorder="1" applyAlignment="1" fillId="4" xfId="0" numFmtId="0" borderId="27" applyFont="1" fontId="28">
      <alignment vertical="center" wrapText="1"/>
    </xf>
    <xf applyBorder="1" applyAlignment="1" fillId="2" xfId="0" numFmtId="0" borderId="28" applyFont="1" fontId="29">
      <alignment vertical="center" horizontal="center" wrapText="1"/>
    </xf>
    <xf applyBorder="1" applyAlignment="1" fillId="2" xfId="0" numFmtId="0" borderId="29" applyFont="1" fontId="30">
      <alignment vertical="center" horizontal="left"/>
    </xf>
    <xf applyBorder="1" applyAlignment="1" fillId="2" xfId="0" numFmtId="0" borderId="30" applyFont="1" fontId="31">
      <alignment vertical="center" horizontal="left"/>
    </xf>
    <xf applyBorder="1" applyAlignment="1" fillId="2" xfId="0" numFmtId="0" borderId="31" applyFont="1" fontId="32">
      <alignment vertical="center" horizontal="left" wrapText="1"/>
    </xf>
    <xf applyBorder="1" applyAlignment="1" fillId="2" xfId="0" numFmtId="164" borderId="32" applyFont="1" fontId="33" applyNumberFormat="1">
      <alignment vertical="center" horizontal="left" wrapText="1"/>
    </xf>
    <xf applyBorder="1" applyAlignment="1" fillId="2" xfId="0" numFmtId="0" borderId="33" applyFont="1" fontId="34">
      <alignment vertical="center" wrapText="1"/>
    </xf>
    <xf applyBorder="1" applyAlignment="1" fillId="2" xfId="0" numFmtId="0" borderId="34" applyFont="1" fontId="35">
      <alignment vertical="center" horizontal="left" wrapText="1"/>
    </xf>
    <xf applyBorder="1" applyAlignment="1" fillId="2" xfId="0" numFmtId="165" borderId="35" applyFont="1" fontId="36" applyNumberFormat="1">
      <alignment vertical="center" horizontal="left" wrapText="1"/>
    </xf>
    <xf applyBorder="1" applyAlignment="1" fillId="2" xfId="0" numFmtId="0" borderId="36" applyFont="1" fontId="37">
      <alignment vertical="center" horizontal="left" wrapText="1"/>
    </xf>
    <xf applyBorder="1" applyAlignment="1" fillId="2" xfId="0" numFmtId="49" borderId="37" applyFont="1" fontId="38" applyNumberFormat="1">
      <alignment vertical="center" horizontal="center" wrapText="1"/>
    </xf>
    <xf applyBorder="1" applyAlignment="1" fillId="2" xfId="0" numFmtId="0" borderId="38" applyFont="1" fontId="39">
      <alignment vertical="center" horizontal="left"/>
    </xf>
    <xf applyBorder="1" applyAlignment="1" fillId="4" xfId="0" numFmtId="0" borderId="39" applyFont="1" fontId="40">
      <alignment vertical="center" horizontal="center" wrapText="1"/>
    </xf>
    <xf applyBorder="1" applyAlignment="1" fillId="4" xfId="0" numFmtId="0" borderId="40" applyFont="1" fontId="41">
      <alignment vertical="center" horizontal="left"/>
    </xf>
    <xf applyBorder="1" applyAlignment="1" fillId="4" xfId="0" numFmtId="0" borderId="41" applyFont="1" fontId="42">
      <alignment vertical="center" horizontal="left"/>
    </xf>
    <xf applyBorder="1" applyAlignment="1" fillId="4" xfId="0" numFmtId="0" borderId="42" applyFont="1" fontId="43">
      <alignment vertical="center" horizontal="left" wrapText="1"/>
    </xf>
    <xf applyBorder="1" applyAlignment="1" fillId="4" xfId="0" numFmtId="0" borderId="43" applyFont="1" fontId="44">
      <alignment vertical="center" horizontal="right" wrapText="1"/>
    </xf>
    <xf applyBorder="1" applyAlignment="1" fillId="3" xfId="0" numFmtId="0" borderId="44" applyFont="1" fontId="45">
      <alignment vertical="center" horizontal="left"/>
    </xf>
    <xf applyBorder="1" applyAlignment="1" fillId="3" xfId="0" numFmtId="0" borderId="45" applyFont="1" fontId="46">
      <alignment vertical="center" horizontal="left"/>
    </xf>
    <xf applyBorder="1" applyAlignment="1" fillId="3" xfId="0" numFmtId="0" borderId="46" applyFont="1" fontId="47">
      <alignment vertical="center" horizontal="left" wrapText="1"/>
    </xf>
    <xf applyBorder="1" applyAlignment="1" fillId="2" xfId="0" numFmtId="0" borderId="47" applyFont="1" fontId="48">
      <alignment vertical="center" horizontal="center" wrapText="1"/>
    </xf>
    <xf applyBorder="1" applyAlignment="1" fillId="2" xfId="0" numFmtId="0" borderId="48" applyFont="1" fontId="49">
      <alignment vertical="center" horizontal="left"/>
    </xf>
    <xf applyBorder="1" applyAlignment="1" fillId="2" xfId="0" numFmtId="0" borderId="49" applyFont="1" fontId="50">
      <alignment vertical="center" horizontal="left"/>
    </xf>
    <xf applyBorder="1" applyAlignment="1" fillId="2" xfId="0" numFmtId="0" borderId="50" applyFont="1" fontId="51">
      <alignment vertical="center" horizontal="left"/>
    </xf>
    <xf applyBorder="1" applyAlignment="1" fillId="2" xfId="0" numFmtId="0" borderId="51" applyFont="1" fontId="52">
      <alignment vertical="center" horizontal="left" wrapText="1"/>
    </xf>
    <xf applyBorder="1" applyAlignment="1" fillId="2" xfId="0" numFmtId="0" borderId="52" applyFont="1" fontId="53">
      <alignment vertical="center" wrapText="1"/>
    </xf>
    <xf applyBorder="1" applyAlignment="1" fillId="4" xfId="0" numFmtId="0" borderId="53" applyFont="1" fontId="54">
      <alignment vertical="center" horizontal="left"/>
    </xf>
    <xf applyBorder="1" applyAlignment="1" fillId="4" xfId="0" numFmtId="0" borderId="54" applyFont="1" fontId="55">
      <alignment vertical="center" horizontal="left" wrapText="1"/>
    </xf>
    <xf applyBorder="1" applyAlignment="1" fillId="4" xfId="0" numFmtId="0" borderId="55" applyFont="1" fontId="56">
      <alignment vertical="center" horizontal="left" wrapText="1"/>
    </xf>
    <xf applyBorder="1" applyAlignment="1" fillId="3" xfId="0" numFmtId="0" borderId="56" applyFont="1" fontId="57">
      <alignment vertical="center" horizontal="center" wrapText="1"/>
    </xf>
    <xf applyBorder="1" applyAlignment="1" fillId="3" xfId="0" numFmtId="0" borderId="57" applyFont="1" fontId="58">
      <alignment vertical="center" horizontal="left"/>
    </xf>
    <xf applyBorder="1" applyAlignment="1" fillId="3" xfId="0" numFmtId="0" borderId="58" applyFont="1" fontId="59">
      <alignment vertical="center" horizontal="left" wrapText="1"/>
    </xf>
    <xf applyBorder="1" applyAlignment="1" fillId="3" xfId="0" numFmtId="0" borderId="59" applyFont="1" fontId="60">
      <alignment vertical="center" horizontal="center" wrapText="1"/>
    </xf>
    <xf applyBorder="1" applyAlignment="1" fillId="3" xfId="0" numFmtId="0" borderId="60" applyFont="1" fontId="61">
      <alignment vertical="center" horizontal="left"/>
    </xf>
    <xf applyBorder="1" applyAlignment="1" fillId="3" xfId="0" numFmtId="0" borderId="61" applyFont="1" fontId="62">
      <alignment vertical="center" horizontal="left"/>
    </xf>
    <xf applyBorder="1" applyAlignment="1" fillId="3" xfId="0" numFmtId="0" borderId="62" applyFont="1" fontId="63">
      <alignment vertical="center" horizontal="left" wrapText="1"/>
    </xf>
    <xf applyBorder="1" applyAlignment="1" fillId="3" xfId="0" numFmtId="0" borderId="63" applyFont="1" fontId="64">
      <alignment vertical="center" horizontal="left"/>
    </xf>
    <xf applyBorder="1" applyAlignment="1" fillId="3" xfId="0" numFmtId="0" borderId="64" applyFont="1" fontId="65">
      <alignment vertical="center" horizontal="left"/>
    </xf>
    <xf applyBorder="1" applyAlignment="1" fillId="3" xfId="0" numFmtId="0" borderId="65" applyFont="1" fontId="66">
      <alignment vertical="center" horizontal="left" wrapText="1"/>
    </xf>
    <xf applyBorder="1" applyAlignment="1" fillId="3" xfId="0" numFmtId="0" borderId="66" applyFont="1" fontId="67">
      <alignment vertical="center" horizontal="center"/>
    </xf>
    <xf applyBorder="1" applyAlignment="1" fillId="3" xfId="0" numFmtId="0" borderId="67" applyFont="1" fontId="68">
      <alignment vertical="center" horizontal="left"/>
    </xf>
    <xf applyBorder="1" applyAlignment="1" fillId="3" xfId="0" numFmtId="166" borderId="68" applyFont="1" fontId="69" applyNumberFormat="1">
      <alignment vertical="center" horizontal="left"/>
    </xf>
    <xf applyBorder="1" applyAlignment="1" fillId="2" xfId="0" numFmtId="0" borderId="69" applyFont="1" fontId="70">
      <alignment vertical="center"/>
    </xf>
    <xf applyBorder="1" applyAlignment="1" fillId="3" xfId="0" numFmtId="0" borderId="70" applyFont="1" fontId="71">
      <alignment vertical="center"/>
    </xf>
    <xf applyBorder="1" applyAlignment="1" fillId="3" xfId="0" numFmtId="0" borderId="71" applyFont="1" fontId="72">
      <alignment vertical="center" horizontal="left"/>
    </xf>
    <xf applyBorder="1" applyAlignment="1" fillId="3" xfId="0" numFmtId="0" borderId="72" applyFont="1" fontId="73">
      <alignment vertical="center" horizontal="left" wrapText="1"/>
    </xf>
    <xf applyBorder="1" applyAlignment="1" fillId="3" xfId="0" numFmtId="0" borderId="73" applyFont="1" fontId="74">
      <alignment vertical="center" wrapText="1"/>
    </xf>
    <xf applyBorder="1" applyAlignment="1" fillId="4" xfId="0" numFmtId="0" borderId="74" applyFont="1" fontId="75">
      <alignment vertical="center" horizontal="left" wrapText="1"/>
    </xf>
    <xf applyBorder="1" applyAlignment="1" fillId="4" xfId="0" numFmtId="0" borderId="75" applyFont="1" fontId="76">
      <alignment vertical="center" horizontal="center" wrapText="1"/>
    </xf>
    <xf applyBorder="1" applyAlignment="1" fillId="4" xfId="0" numFmtId="0" borderId="76" applyFont="1" fontId="77">
      <alignment vertical="center" horizontal="left"/>
    </xf>
    <xf applyBorder="1" applyAlignment="1" fillId="4" xfId="0" numFmtId="0" borderId="77" applyFont="1" fontId="78">
      <alignment vertical="center" horizontal="left" wrapText="1"/>
    </xf>
    <xf applyBorder="1" applyAlignment="1" fillId="4" xfId="0" numFmtId="0" borderId="78" applyFont="1" fontId="79">
      <alignment vertical="center" horizontal="right" wrapText="1"/>
    </xf>
    <xf applyBorder="1" applyAlignment="1" fillId="4" xfId="0" numFmtId="0" borderId="79" applyFont="1" fontId="80">
      <alignment vertical="center" wrapText="1"/>
    </xf>
    <xf applyBorder="1" applyAlignment="1" fillId="2" xfId="0" numFmtId="0" borderId="80" applyFont="1" fontId="81">
      <alignment vertical="center" horizontal="center" wrapText="1"/>
    </xf>
    <xf applyBorder="1" applyAlignment="1" fillId="2" xfId="0" numFmtId="0" borderId="81" applyFont="1" fontId="82">
      <alignment vertical="center" horizontal="left"/>
    </xf>
    <xf applyBorder="1" applyAlignment="1" fillId="2" xfId="0" numFmtId="0" borderId="82" applyFont="1" fontId="83">
      <alignment vertical="center" horizontal="left"/>
    </xf>
    <xf applyBorder="1" applyAlignment="1" fillId="2" xfId="0" numFmtId="0" borderId="83" applyFont="1" fontId="84">
      <alignment vertical="center" horizontal="left" wrapText="1"/>
    </xf>
    <xf applyBorder="1" applyAlignment="1" fillId="2" xfId="0" numFmtId="0" borderId="84" applyFont="1" fontId="85">
      <alignment vertical="center" horizontal="left" wrapText="1"/>
    </xf>
    <xf applyBorder="1" applyAlignment="1" fillId="2" xfId="0" numFmtId="0" borderId="85" applyFont="1" fontId="86">
      <alignment vertical="center" wrapText="1"/>
    </xf>
    <xf applyBorder="1" applyAlignment="1" fillId="2" xfId="0" numFmtId="0" borderId="86" applyFont="1" fontId="87">
      <alignment vertical="center" horizontal="left" wrapText="1"/>
    </xf>
    <xf applyBorder="1" applyAlignment="1" fillId="2" xfId="0" numFmtId="0" borderId="87" applyFont="1" fontId="88">
      <alignment vertical="center" horizontal="left"/>
    </xf>
    <xf applyBorder="1" applyAlignment="1" fillId="2" xfId="0" numFmtId="0" borderId="88" applyFont="1" fontId="89">
      <alignment vertical="center" horizontal="left" wrapText="1"/>
    </xf>
    <xf applyAlignment="1" fillId="3" xfId="0" numFmtId="0" borderId="4" applyFont="1" fontId="90">
      <alignment vertical="center" wrapText="1"/>
    </xf>
    <xf applyBorder="1" applyAlignment="1" fillId="2" xfId="0" numFmtId="0" borderId="89" applyFont="1" fontId="91">
      <alignment vertical="center" horizontal="center" wrapText="1"/>
    </xf>
    <xf applyBorder="1" applyAlignment="1" fillId="3" xfId="0" numFmtId="0" borderId="90" applyFont="1" fontId="92">
      <alignment vertical="center" horizontal="left"/>
    </xf>
    <xf applyBorder="1" applyAlignment="1" fillId="4" xfId="0" numFmtId="0" borderId="91" applyFont="1" fontId="93">
      <alignment vertical="center" horizontal="center" wrapText="1"/>
    </xf>
    <xf applyBorder="1" applyAlignment="1" fillId="4" xfId="0" numFmtId="0" borderId="92" applyFont="1" fontId="94">
      <alignment vertical="center" horizontal="left"/>
    </xf>
    <xf applyBorder="1" applyAlignment="1" fillId="4" xfId="0" numFmtId="0" borderId="93" applyFont="1" fontId="95">
      <alignment vertical="center" horizontal="left" wrapText="1"/>
    </xf>
    <xf applyBorder="1" applyAlignment="1" fillId="3" xfId="0" numFmtId="0" borderId="94" applyFont="1" fontId="96">
      <alignment vertical="center" horizontal="left"/>
    </xf>
    <xf applyBorder="1" applyAlignment="1" fillId="3" xfId="0" numFmtId="0" borderId="95" applyFont="1" fontId="97">
      <alignment vertical="center" horizontal="left" wrapText="1"/>
    </xf>
    <xf applyBorder="1" applyAlignment="1" fillId="3" xfId="0" numFmtId="0" borderId="96" applyFont="1" fontId="98">
      <alignment vertical="center" horizontal="left"/>
    </xf>
    <xf applyBorder="1" applyAlignment="1" fillId="3" xfId="0" numFmtId="0" borderId="97" applyFont="1" fontId="99">
      <alignment vertical="center" horizontal="left" wrapText="1"/>
    </xf>
    <xf applyBorder="1" applyAlignment="1" fillId="4" xfId="0" numFmtId="0" borderId="98" applyFont="1" fontId="100">
      <alignment vertical="center" horizontal="left"/>
    </xf>
    <xf applyBorder="1" applyAlignment="1" fillId="4" xfId="0" numFmtId="0" borderId="99" applyFont="1" fontId="101">
      <alignment vertical="center" horizontal="left" wrapText="1"/>
    </xf>
    <xf applyBorder="1" applyAlignment="1" fillId="4" xfId="0" numFmtId="167" borderId="100" applyFont="1" fontId="102" applyNumberFormat="1">
      <alignment vertical="center" horizontal="right" wrapText="1"/>
    </xf>
    <xf applyBorder="1" applyAlignment="1" fillId="4" xfId="0" numFmtId="0" borderId="101" applyFont="1" fontId="103">
      <alignment vertical="center" horizontal="center" wrapText="1"/>
    </xf>
    <xf applyBorder="1" applyAlignment="1" fillId="4" xfId="0" numFmtId="0" borderId="102" applyFont="1" fontId="104">
      <alignment vertical="center" horizontal="left"/>
    </xf>
    <xf applyBorder="1" applyAlignment="1" fillId="4" xfId="0" numFmtId="0" borderId="103" applyFont="1" fontId="105">
      <alignment vertical="center" horizontal="left" wrapText="1"/>
    </xf>
    <xf applyBorder="1" applyAlignment="1" fillId="4" xfId="0" numFmtId="168" borderId="104" applyFont="1" fontId="106" applyNumberFormat="1">
      <alignment vertical="center" horizontal="left" wrapText="1"/>
    </xf>
    <xf applyBorder="1" applyAlignment="1" fillId="2" xfId="0" numFmtId="0" borderId="105" applyFont="1" fontId="107">
      <alignment vertical="center" horizontal="left"/>
    </xf>
    <xf applyBorder="1" applyAlignment="1" fillId="2" xfId="0" numFmtId="0" borderId="106" applyFont="1" fontId="108">
      <alignment vertical="center" horizontal="left" wrapText="1"/>
    </xf>
    <xf applyBorder="1" applyAlignment="1" fillId="2" xfId="0" numFmtId="0" borderId="107" applyFont="1" fontId="109">
      <alignment vertical="center" horizontal="left" wrapText="1"/>
    </xf>
    <xf applyBorder="1" applyAlignment="1" fillId="2" xfId="0" numFmtId="0" borderId="108" applyFont="1" fontId="110">
      <alignment vertical="center" horizontal="left" wrapText="1"/>
    </xf>
    <xf applyBorder="1" applyAlignment="1" fillId="2" xfId="0" numFmtId="0" borderId="109" applyFont="1" fontId="111">
      <alignment vertical="center" horizontal="left" wrapText="1"/>
    </xf>
    <xf applyBorder="1" applyAlignment="1" fillId="2" xfId="0" numFmtId="0" borderId="110" applyFont="1" fontId="112">
      <alignment vertical="center" horizontal="center" wrapText="1"/>
    </xf>
    <xf applyAlignment="1" fillId="3" xfId="0" numFmtId="0" borderId="4" applyFont="1" fontId="113">
      <alignment vertical="center" horizontal="center" wrapText="1"/>
    </xf>
    <xf applyAlignment="1" fillId="3" xfId="0" numFmtId="0" borderId="4" applyFont="1" fontId="114">
      <alignment vertical="center"/>
    </xf>
    <xf applyAlignment="1" fillId="3" xfId="0" numFmtId="0" borderId="4" applyFont="1" fontId="115">
      <alignment vertical="center" horizontal="left"/>
    </xf>
    <xf applyAlignment="1" fillId="3" xfId="0" numFmtId="0" borderId="4" applyFont="1" fontId="116">
      <alignment vertical="center"/>
    </xf>
    <xf applyAlignment="1" fillId="3" xfId="0" numFmtId="0" borderId="4" applyFont="1" fontId="117">
      <alignment vertical="center" horizontal="center"/>
    </xf>
    <xf applyAlignment="1" fillId="3" xfId="0" numFmtId="0" borderId="4" applyFont="1" fontId="118">
      <alignment vertical="center" horizontal="center"/>
    </xf>
    <xf applyAlignment="1" fillId="3" xfId="0" numFmtId="0" borderId="4" applyFont="1" fontId="119">
      <alignment vertical="center" horizontal="center"/>
    </xf>
    <xf applyAlignment="1" fillId="3" xfId="0" numFmtId="0" borderId="4" applyFont="1" fontId="120">
      <alignment vertical="center" horizontal="center"/>
    </xf>
    <xf applyAlignment="1" fillId="3" xfId="0" numFmtId="0" borderId="4" applyFont="1" fontId="121">
      <alignment vertical="center" horizontal="left"/>
    </xf>
    <xf applyAlignment="1" fillId="3" xfId="0" numFmtId="0" borderId="4" applyFont="1" fontId="122">
      <alignment vertical="center" horizontal="center"/>
    </xf>
    <xf applyAlignment="1" fillId="3" xfId="0" numFmtId="0" borderId="4" applyFont="1" fontId="123">
      <alignment vertical="center"/>
    </xf>
    <xf applyAlignment="1" fillId="3" xfId="0" numFmtId="0" borderId="4" applyFont="1" fontId="124">
      <alignment vertical="center" horizontal="right"/>
    </xf>
    <xf applyBorder="1" applyAlignment="1" fillId="2" xfId="0" numFmtId="0" borderId="111" applyFont="1" fontId="125">
      <alignment vertical="center" horizontal="left"/>
    </xf>
    <xf applyBorder="1" applyAlignment="1" fillId="3" xfId="0" numFmtId="0" borderId="112" applyFont="1" fontId="126">
      <alignment vertical="center" horizontal="center" wrapText="1"/>
    </xf>
    <xf applyBorder="1" applyAlignment="1" fillId="4" xfId="0" numFmtId="0" borderId="113" applyFont="1" fontId="127">
      <alignment vertical="center" wrapText="1"/>
    </xf>
    <xf applyBorder="1" applyAlignment="1" fillId="4" xfId="0" numFmtId="0" borderId="114" applyFont="1" fontId="128">
      <alignment vertical="center"/>
    </xf>
    <xf applyBorder="1" applyAlignment="1" fillId="4" xfId="0" numFmtId="0" borderId="115" applyFont="1" fontId="129">
      <alignment vertical="center" horizontal="right"/>
    </xf>
    <xf applyBorder="1" applyAlignment="1" fillId="4" xfId="0" numFmtId="0" borderId="116" applyFont="1" fontId="130">
      <alignment vertical="center" wrapText="1"/>
    </xf>
    <xf applyBorder="1" applyAlignment="1" fillId="4" xfId="0" numFmtId="0" borderId="117" applyFont="1" fontId="131">
      <alignment vertical="center" horizontal="left"/>
    </xf>
    <xf applyBorder="1" applyAlignment="1" fillId="4" xfId="0" numFmtId="0" borderId="118" applyFont="1" fontId="132">
      <alignment vertical="center" horizontal="left" wrapText="1"/>
    </xf>
    <xf applyBorder="1" applyAlignment="1" fillId="3" xfId="0" numFmtId="0" borderId="119" applyFont="1" fontId="133">
      <alignment vertical="center" wrapText="1"/>
    </xf>
    <xf applyBorder="1" applyAlignment="1" fillId="3" xfId="0" numFmtId="0" borderId="120" applyFont="1" fontId="134">
      <alignment vertical="center" horizontal="left"/>
    </xf>
    <xf applyBorder="1" applyAlignment="1" fillId="3" xfId="0" numFmtId="0" borderId="121" applyFont="1" fontId="135">
      <alignment vertical="center" horizontal="left" wrapText="1"/>
    </xf>
    <xf applyBorder="1" applyAlignment="1" fillId="3" xfId="0" numFmtId="0" borderId="122" applyFont="1" fontId="136">
      <alignment vertical="center" horizontal="right"/>
    </xf>
    <xf applyBorder="1" applyAlignment="1" fillId="3" xfId="0" numFmtId="0" borderId="123" applyFont="1" fontId="137">
      <alignment vertical="center" wrapText="1"/>
    </xf>
    <xf applyBorder="1" applyAlignment="1" fillId="3" xfId="0" numFmtId="0" borderId="124" applyFont="1" fontId="138">
      <alignment vertical="center"/>
    </xf>
    <xf applyBorder="1" applyAlignment="1" fillId="3" xfId="0" numFmtId="0" borderId="125" applyFont="1" fontId="139">
      <alignment vertical="center"/>
    </xf>
    <xf applyBorder="1" applyAlignment="1" fillId="4" xfId="0" numFmtId="0" borderId="126" applyFont="1" fontId="140">
      <alignment vertical="center" horizontal="left"/>
    </xf>
    <xf applyBorder="1" applyAlignment="1" fillId="3" xfId="0" numFmtId="0" borderId="127" applyFont="1" fontId="141">
      <alignment vertical="center" horizontal="left"/>
    </xf>
    <xf applyBorder="1" applyAlignment="1" fillId="3" xfId="0" numFmtId="0" borderId="128" applyFont="1" fontId="142">
      <alignment vertical="center" horizontal="left" wrapText="1"/>
    </xf>
    <xf applyAlignment="1" fillId="3" xfId="0" numFmtId="0" borderId="4" applyFont="1" fontId="143">
      <alignment vertical="center" wrapText="1"/>
    </xf>
    <xf applyAlignment="1" fillId="3" xfId="0" numFmtId="0" borderId="4" applyFont="1" fontId="144">
      <alignment vertical="center"/>
    </xf>
    <xf applyAlignment="1" fillId="3" xfId="0" numFmtId="0" borderId="4" applyFont="1" fontId="145">
      <alignment vertical="center" horizontal="left" wrapText="1"/>
    </xf>
    <xf applyAlignment="1" fillId="3" xfId="0" numFmtId="0" borderId="4" applyFont="1" fontId="146">
      <alignment vertical="center" horizontal="left"/>
    </xf>
    <xf applyAlignment="1" fillId="3" xfId="0" numFmtId="0" borderId="4" applyFont="1" fontId="147">
      <alignment vertical="top" horizontal="left" wrapText="1"/>
    </xf>
    <xf applyAlignment="1" fillId="3" xfId="0" numFmtId="0" borderId="4" applyFont="1" fontId="148">
      <alignment vertical="top" horizontal="center" wrapText="1"/>
    </xf>
    <xf applyBorder="1" fillId="2" xfId="0" numFmtId="0" borderId="129" applyFont="1" fontId="149"/>
    <xf applyBorder="1" fillId="2" xfId="0" numFmtId="0" borderId="130" applyFont="1" fontId="150"/>
    <xf applyBorder="1" applyAlignment="1" fillId="2" xfId="0" numFmtId="0" borderId="131" applyFont="1" fontId="151">
      <alignment horizontal="center"/>
    </xf>
    <xf applyBorder="1" applyAlignment="1" fillId="2" xfId="0" numFmtId="0" borderId="132" applyFont="1" fontId="152">
      <alignment horizontal="left"/>
    </xf>
    <xf applyBorder="1" applyAlignment="1" fillId="2" xfId="0" numFmtId="0" borderId="133" applyFont="1" fontId="153">
      <alignment horizontal="right"/>
    </xf>
    <xf applyBorder="1" applyAlignment="1" fillId="2" xfId="0" numFmtId="0" borderId="134" applyFont="1" fontId="154">
      <alignment horizontal="center"/>
    </xf>
    <xf fillId="3" xfId="0" numFmtId="0" borderId="4" applyFont="1" fontId="155"/>
    <xf applyBorder="1" applyAlignment="1" fillId="2" xfId="0" numFmtId="0" borderId="135" applyFont="1" fontId="156">
      <alignment horizontal="center"/>
    </xf>
    <xf fillId="3" xfId="0" numFmtId="0" borderId="4" applyFont="1" fontId="157"/>
    <xf applyBorder="1" applyAlignment="1" fillId="2" xfId="0" numFmtId="0" borderId="136" applyFont="1" fontId="158">
      <alignment vertical="top" horizontal="center"/>
    </xf>
    <xf fillId="3" xfId="0" numFmtId="0" borderId="4" applyFont="1" fontId="159"/>
    <xf applyBorder="1" applyAlignment="1" fillId="2" xfId="0" numFmtId="0" borderId="137" applyFont="1" fontId="160">
      <alignment vertical="top" horizontal="center" wrapText="1"/>
    </xf>
    <xf applyAlignment="1" fillId="3" xfId="0" numFmtId="0" borderId="4" applyFont="1" fontId="161">
      <alignment wrapText="1"/>
    </xf>
    <xf applyBorder="1" applyAlignment="1" fillId="2" xfId="0" numFmtId="0" borderId="138" applyFont="1" fontId="162">
      <alignment horizontal="center" wrapText="1"/>
    </xf>
    <xf fillId="3" xfId="0" numFmtId="0" borderId="4" applyFont="1" fontId="163"/>
    <xf applyBorder="1" applyAlignment="1" fillId="2" xfId="0" numFmtId="0" borderId="139" applyFont="1" fontId="164">
      <alignment horizontal="center"/>
    </xf>
    <xf applyBorder="1" applyAlignment="1" fillId="2" xfId="0" numFmtId="0" borderId="140" applyFont="1" fontId="165">
      <alignment horizontal="center"/>
    </xf>
    <xf applyBorder="1" fillId="2" xfId="0" numFmtId="0" borderId="141" applyFont="1" fontId="166"/>
    <xf applyBorder="1" applyAlignment="1" fillId="4" xfId="0" numFmtId="0" borderId="142" applyFont="1" fontId="167">
      <alignment vertical="center" horizontal="center"/>
    </xf>
    <xf applyBorder="1" applyAlignment="1" fillId="3" xfId="0" numFmtId="0" borderId="143" applyFont="1" fontId="168">
      <alignment horizontal="center" wrapText="1"/>
    </xf>
    <xf applyBorder="1" applyAlignment="1" fillId="3" xfId="0" numFmtId="0" borderId="144" applyFont="1" fontId="169">
      <alignment vertical="top" horizontal="center" wrapText="1"/>
    </xf>
    <xf applyBorder="1" applyAlignment="1" fillId="4" xfId="0" numFmtId="0" borderId="145" applyFont="1" fontId="170">
      <alignment horizontal="center"/>
    </xf>
    <xf applyBorder="1" applyAlignment="1" fillId="3" xfId="0" numFmtId="0" borderId="146" applyFont="1" fontId="171">
      <alignment vertical="top" horizontal="center"/>
    </xf>
    <xf applyBorder="1" applyAlignment="1" fillId="3" xfId="0" numFmtId="0" borderId="147" applyFont="1" fontId="172">
      <alignment vertical="top" wrapText="1"/>
    </xf>
    <xf applyBorder="1" applyAlignment="1" fillId="3" xfId="0" numFmtId="0" borderId="148" applyFont="1" fontId="173">
      <alignment vertical="top" wrapText="1"/>
    </xf>
    <xf applyBorder="1" applyAlignment="1" fillId="3" xfId="0" numFmtId="0" borderId="149" applyFont="1" fontId="174">
      <alignment vertical="center" horizontal="center" wrapText="1"/>
    </xf>
    <xf applyBorder="1" applyAlignment="1" fillId="4" xfId="0" numFmtId="0" borderId="150" applyFont="1" fontId="175">
      <alignment vertical="top" wrapText="1"/>
    </xf>
    <xf applyBorder="1" applyAlignment="1" fillId="4" xfId="0" numFmtId="0" borderId="151" applyFont="1" fontId="176">
      <alignment vertical="center" horizontal="center"/>
    </xf>
    <xf applyBorder="1" applyAlignment="1" fillId="4" xfId="0" numFmtId="0" borderId="152" applyFont="1" fontId="177">
      <alignment horizontal="center"/>
    </xf>
    <xf applyBorder="1" applyAlignment="1" fillId="2" xfId="0" numFmtId="0" borderId="153" applyFont="1" fontId="178">
      <alignment horizontal="center"/>
    </xf>
    <xf applyBorder="1" applyAlignment="1" fillId="2" xfId="0" numFmtId="0" borderId="154" applyFont="1" fontId="179">
      <alignment wrapText="1"/>
    </xf>
    <xf applyAlignment="1" fillId="3" xfId="0" numFmtId="0" borderId="4" applyFont="1" fontId="180">
      <alignment vertical="center"/>
    </xf>
    <xf applyBorder="1" applyAlignment="1" fillId="2" xfId="0" numFmtId="0" borderId="155" applyFont="1" fontId="181">
      <alignment vertical="center"/>
    </xf>
    <xf applyAlignment="1" fillId="3" xfId="0" numFmtId="0" borderId="4" applyFont="1" fontId="182">
      <alignment vertical="top" horizontal="center" wrapText="1"/>
    </xf>
    <xf applyBorder="1" applyAlignment="1" fillId="2" xfId="0" numFmtId="49" borderId="156" applyFont="1" fontId="183" applyNumberFormat="1">
      <alignment vertical="center" horizontal="center" wrapText="1"/>
    </xf>
    <xf applyBorder="1" applyAlignment="1" fillId="4" xfId="0" numFmtId="0" borderId="157" applyFont="1" fontId="184">
      <alignment vertical="center" horizontal="center" wrapText="1"/>
    </xf>
    <xf applyBorder="1" applyAlignment="1" fillId="2" xfId="0" numFmtId="0" borderId="158" applyFont="1" fontId="185">
      <alignment vertical="center" horizontal="center"/>
    </xf>
    <xf applyBorder="1" fillId="4" xfId="0" numFmtId="0" borderId="159" applyFont="1" fontId="186"/>
    <xf applyBorder="1" fillId="4" xfId="0" numFmtId="0" borderId="160" applyFont="1" fontId="187"/>
    <xf applyBorder="1" fillId="4" xfId="0" numFmtId="0" borderId="161" applyFont="1" fontId="188"/>
    <xf applyBorder="1" fillId="4" xfId="0" numFmtId="0" borderId="162" applyFont="1" fontId="189"/>
    <xf applyBorder="1" applyAlignment="1" fillId="4" xfId="0" numFmtId="0" borderId="163" applyFont="1" fontId="190">
      <alignment vertical="center" horizontal="left"/>
    </xf>
    <xf applyBorder="1" applyAlignment="1" fillId="4" xfId="0" numFmtId="0" borderId="164" applyFont="1" fontId="191">
      <alignment vertical="center" horizontal="left" wrapText="1"/>
    </xf>
    <xf applyBorder="1" applyAlignment="1" fillId="4" xfId="0" numFmtId="0" borderId="165" applyFont="1" fontId="192">
      <alignment vertical="center" horizontal="center" wrapText="1"/>
    </xf>
    <xf applyBorder="1" applyAlignment="1" fillId="2" xfId="0" numFmtId="169" borderId="166" applyFont="1" fontId="193" applyNumberFormat="1">
      <alignment vertical="center" horizontal="center" wrapText="1"/>
    </xf>
    <xf applyBorder="1" applyAlignment="1" fillId="2" xfId="0" numFmtId="170" borderId="167" applyFont="1" fontId="194" applyNumberFormat="1">
      <alignment vertical="center" horizontal="center" wrapText="1"/>
    </xf>
    <xf applyBorder="1" applyAlignment="1" fillId="3" xfId="0" numFmtId="0" borderId="168" applyFont="1" fontId="195">
      <alignment vertical="center"/>
    </xf>
    <xf applyBorder="1" applyAlignment="1" fillId="3" xfId="0" numFmtId="0" borderId="169" applyFont="1" fontId="196">
      <alignment vertical="center"/>
    </xf>
    <xf applyBorder="1" applyAlignment="1" fillId="3" xfId="0" numFmtId="0" borderId="170" applyFont="1" fontId="197">
      <alignment vertical="center"/>
    </xf>
    <xf applyBorder="1" fillId="3" xfId="0" numFmtId="0" borderId="171" applyFont="1" fontId="198"/>
    <xf applyBorder="1" fillId="3" xfId="0" numFmtId="0" borderId="172" applyFont="1" fontId="199"/>
    <xf applyBorder="1" applyAlignment="1" fillId="3" xfId="0" numFmtId="0" borderId="173" applyFont="1" fontId="200">
      <alignment vertical="center" horizontal="left"/>
    </xf>
    <xf applyBorder="1" applyAlignment="1" fillId="2" xfId="0" numFmtId="0" borderId="174" applyFont="1" fontId="201">
      <alignment vertical="center" horizontal="left" wrapText="1"/>
    </xf>
    <xf applyBorder="1" applyAlignment="1" fillId="3" xfId="0" numFmtId="0" borderId="175" applyFont="1" fontId="202">
      <alignment vertical="center" horizontal="left" wrapText="1"/>
    </xf>
    <xf applyBorder="1" applyAlignment="1" fillId="4" xfId="0" numFmtId="171" borderId="176" applyFont="1" fontId="203" applyNumberFormat="1">
      <alignment vertical="center" horizontal="center" wrapText="1"/>
    </xf>
    <xf applyBorder="1" applyAlignment="1" fillId="3" xfId="0" numFmtId="172" borderId="177" applyFont="1" fontId="204" applyNumberFormat="1">
      <alignment vertical="center" horizontal="center"/>
    </xf>
    <xf applyBorder="1" applyAlignment="1" fillId="3" xfId="0" numFmtId="0" borderId="178" applyFont="1" fontId="205">
      <alignment vertical="center" horizontal="center"/>
    </xf>
    <xf applyBorder="1" applyAlignment="1" fillId="2" xfId="0" numFmtId="0" borderId="179" applyFont="1" fontId="206">
      <alignment vertical="center" horizontal="center" wrapText="1"/>
    </xf>
    <xf applyBorder="1" applyAlignment="1" fillId="2" xfId="0" numFmtId="0" borderId="180" applyFont="1" fontId="207">
      <alignment vertical="center" horizontal="left"/>
    </xf>
    <xf applyBorder="1" applyAlignment="1" fillId="2" xfId="0" numFmtId="0" borderId="181" applyFont="1" fontId="208">
      <alignment vertical="center" horizontal="left"/>
    </xf>
    <xf applyBorder="1" applyAlignment="1" fillId="2" xfId="0" numFmtId="0" borderId="182" applyFont="1" fontId="209">
      <alignment vertical="center" horizontal="left"/>
    </xf>
    <xf applyBorder="1" fillId="3" xfId="0" numFmtId="0" borderId="183" applyFont="1" fontId="210"/>
    <xf applyBorder="1" applyAlignment="1" fillId="2" xfId="0" numFmtId="0" borderId="184" applyFont="1" fontId="211">
      <alignment vertical="center" horizontal="left"/>
    </xf>
    <xf applyBorder="1" applyAlignment="1" fillId="2" xfId="0" numFmtId="0" borderId="185" applyFont="1" fontId="212">
      <alignment vertical="center" horizontal="left" wrapText="1"/>
    </xf>
    <xf applyBorder="1" applyAlignment="1" fillId="3" xfId="0" numFmtId="0" borderId="186" applyFont="1" fontId="213">
      <alignment vertical="center" horizontal="left" wrapText="1"/>
    </xf>
    <xf applyBorder="1" applyAlignment="1" fillId="3" xfId="0" numFmtId="0" borderId="187" applyFont="1" fontId="214">
      <alignment horizontal="left" wrapText="1"/>
    </xf>
    <xf applyBorder="1" applyAlignment="1" fillId="2" xfId="0" numFmtId="0" borderId="188" applyFont="1" fontId="215">
      <alignment vertical="center" horizontal="center" wrapText="1"/>
    </xf>
    <xf applyBorder="1" applyAlignment="1" fillId="2" xfId="0" numFmtId="0" borderId="189" applyFont="1" fontId="216">
      <alignment vertical="center" horizontal="left" wrapText="1"/>
    </xf>
    <xf applyBorder="1" applyAlignment="1" fillId="2" xfId="0" numFmtId="0" borderId="190" applyFont="1" fontId="217">
      <alignment vertical="center" horizontal="center" wrapText="1"/>
    </xf>
    <xf applyBorder="1" applyAlignment="1" fillId="3" xfId="0" numFmtId="0" borderId="191" applyFont="1" fontId="218">
      <alignment wrapText="1"/>
    </xf>
    <xf applyBorder="1" applyAlignment="1" fillId="2" xfId="0" numFmtId="0" borderId="192" applyFont="1" fontId="219">
      <alignment vertical="center" horizontal="left"/>
    </xf>
    <xf fillId="3" xfId="0" numFmtId="0" borderId="4" applyFont="1" fontId="220"/>
    <xf applyBorder="1" fillId="3" xfId="0" numFmtId="0" borderId="193" applyFont="1" fontId="221"/>
    <xf applyBorder="1" applyAlignment="1" fillId="2" xfId="0" numFmtId="0" borderId="194" applyFont="1" fontId="222">
      <alignment vertical="top" horizontal="left" wrapText="1"/>
    </xf>
    <xf applyBorder="1" applyAlignment="1" fillId="2" xfId="0" numFmtId="0" borderId="195" applyFont="1" fontId="223">
      <alignment vertical="top" horizontal="center" wrapText="1"/>
    </xf>
    <xf applyBorder="1" applyAlignment="1" fillId="2" xfId="0" numFmtId="0" borderId="196" applyFont="1" fontId="224">
      <alignment vertical="center" horizontal="center"/>
    </xf>
    <xf applyAlignment="1" fillId="3" xfId="0" numFmtId="0" borderId="4" applyFont="1" fontId="225">
      <alignment vertical="center" horizontal="left"/>
    </xf>
    <xf applyAlignment="1" fillId="3" xfId="0" numFmtId="0" borderId="4" applyFont="1" fontId="226">
      <alignment vertical="center"/>
    </xf>
    <xf applyAlignment="1" fillId="3" xfId="0" numFmtId="0" borderId="4" applyFont="1" fontId="227">
      <alignment vertical="center" horizontal="left"/>
    </xf>
    <xf applyAlignment="1" fillId="3" xfId="0" numFmtId="0" borderId="4" applyFont="1" fontId="228">
      <alignment vertical="center" horizontal="left"/>
    </xf>
    <xf applyBorder="1" applyAlignment="1" fillId="2" xfId="0" numFmtId="0" borderId="197" applyFont="1" fontId="229">
      <alignment vertical="center"/>
    </xf>
    <xf applyAlignment="1" fillId="3" xfId="0" numFmtId="0" borderId="4" applyFont="1" fontId="230">
      <alignment vertical="center"/>
    </xf>
    <xf applyAlignment="1" fillId="3" xfId="0" numFmtId="0" borderId="4" applyFont="1" fontId="231">
      <alignment vertical="center" horizontal="center" wrapText="1"/>
    </xf>
    <xf applyBorder="1" applyAlignment="1" fillId="3" xfId="0" numFmtId="0" borderId="198" applyFont="1" fontId="232">
      <alignment vertical="center" horizontal="center" wrapText="1"/>
    </xf>
    <xf applyBorder="1" applyAlignment="1" fillId="3" xfId="0" numFmtId="0" borderId="199" applyFont="1" fontId="233">
      <alignment vertical="center" horizontal="center" wrapText="1"/>
    </xf>
    <xf applyBorder="1" applyAlignment="1" fillId="3" xfId="0" numFmtId="0" borderId="200" applyFont="1" fontId="234">
      <alignment vertical="center" horizontal="center" wrapText="1"/>
    </xf>
    <xf applyBorder="1" applyAlignment="1" fillId="3" xfId="0" numFmtId="0" borderId="201" applyFont="1" fontId="235">
      <alignment vertical="center" horizontal="center" wrapText="1"/>
    </xf>
    <xf applyBorder="1" applyAlignment="1" fillId="3" xfId="0" numFmtId="0" borderId="202" applyFont="1" fontId="236">
      <alignment vertical="center" horizontal="center" wrapText="1"/>
    </xf>
    <xf applyBorder="1" applyAlignment="1" fillId="4" xfId="0" numFmtId="0" borderId="203" applyFont="1" fontId="237">
      <alignment vertical="center" horizontal="center" wrapText="1"/>
    </xf>
    <xf applyBorder="1" applyAlignment="1" fillId="4" xfId="0" numFmtId="0" borderId="204" applyFont="1" fontId="238">
      <alignment vertical="top" horizontal="left" wrapText="1"/>
    </xf>
    <xf applyBorder="1" applyAlignment="1" fillId="4" xfId="0" numFmtId="2" borderId="205" applyFont="1" fontId="239" applyNumberFormat="1">
      <alignment vertical="center" horizontal="center" wrapText="1"/>
    </xf>
    <xf applyBorder="1" applyAlignment="1" fillId="3" xfId="0" numFmtId="0" borderId="206" applyFont="1" fontId="240">
      <alignment vertical="top" horizontal="center" wrapText="1"/>
    </xf>
    <xf applyBorder="1" applyAlignment="1" fillId="3" xfId="0" numFmtId="0" borderId="207" applyFont="1" fontId="241">
      <alignment vertical="top" wrapText="1"/>
    </xf>
    <xf applyBorder="1" applyAlignment="1" fillId="3" xfId="0" numFmtId="2" borderId="208" applyFont="1" fontId="242" applyNumberFormat="1">
      <alignment vertical="center" horizontal="center" wrapText="1"/>
    </xf>
    <xf applyBorder="1" applyAlignment="1" fillId="3" xfId="0" numFmtId="16" borderId="209" applyFont="1" fontId="243" applyNumberFormat="1">
      <alignment vertical="center" horizontal="center" wrapText="1"/>
    </xf>
    <xf applyBorder="1" applyAlignment="1" fillId="3" xfId="0" numFmtId="0" borderId="210" applyFont="1" fontId="244">
      <alignment vertical="top" horizontal="left" wrapText="1"/>
    </xf>
    <xf applyBorder="1" applyAlignment="1" fillId="3" xfId="0" numFmtId="0" borderId="211" applyFont="1" fontId="245">
      <alignment vertical="top" horizontal="left" wrapText="1"/>
    </xf>
    <xf applyBorder="1" applyAlignment="1" fillId="3" xfId="0" numFmtId="0" borderId="212" applyFont="1" fontId="246">
      <alignment vertical="top" horizontal="left" wrapText="1"/>
    </xf>
    <xf applyBorder="1" applyAlignment="1" fillId="3" xfId="0" numFmtId="0" borderId="213" applyFont="1" fontId="247">
      <alignment vertical="center" horizontal="center"/>
    </xf>
    <xf applyBorder="1" fillId="2" xfId="0" numFmtId="0" borderId="214" applyFont="1" fontId="248"/>
    <xf applyBorder="1" fillId="2" xfId="0" numFmtId="0" borderId="215" applyFont="1" fontId="249"/>
    <xf applyBorder="1" fillId="2" xfId="0" numFmtId="0" borderId="216" applyFont="1" fontId="250"/>
    <xf applyBorder="1" applyAlignment="1" fillId="2" xfId="0" numFmtId="0" borderId="217" applyFont="1" fontId="251">
      <alignment horizontal="center" wrapText="1"/>
    </xf>
    <xf applyBorder="1" applyAlignment="1" fillId="2" xfId="0" numFmtId="0" borderId="218" applyFont="1" fontId="252">
      <alignment horizontal="center"/>
    </xf>
    <xf applyBorder="1" applyAlignment="1" fillId="3" xfId="0" numFmtId="0" borderId="219" applyFont="1" fontId="253">
      <alignment vertical="center" horizontal="center" wrapText="1"/>
    </xf>
    <xf applyBorder="1" applyAlignment="1" fillId="3" xfId="0" numFmtId="0" borderId="220" applyFont="1" fontId="254">
      <alignment vertical="center" horizontal="center" wrapText="1"/>
    </xf>
    <xf applyBorder="1" applyAlignment="1" fillId="4" xfId="0" numFmtId="0" borderId="221" applyFont="1" fontId="255">
      <alignment vertical="center" horizontal="center" wrapText="1"/>
    </xf>
    <xf applyBorder="1" applyAlignment="1" fillId="3" xfId="0" numFmtId="0" borderId="222" applyFont="1" fontId="256">
      <alignment vertical="center" horizontal="center" wrapText="1"/>
    </xf>
    <xf applyBorder="1" applyAlignment="1" fillId="3" xfId="0" numFmtId="0" borderId="223" applyFont="1" fontId="257">
      <alignment vertical="top" horizontal="center" wrapText="1"/>
    </xf>
    <xf applyBorder="1" applyAlignment="1" fillId="3" xfId="0" numFmtId="0" borderId="224" applyFont="1" fontId="258">
      <alignment horizontal="center" wrapText="1"/>
    </xf>
    <xf applyBorder="1" applyAlignment="1" fillId="4" xfId="0" numFmtId="0" borderId="225" applyFont="1" fontId="259">
      <alignment horizontal="center" wrapText="1"/>
    </xf>
    <xf applyBorder="1" applyAlignment="1" fillId="2" xfId="0" numFmtId="0" borderId="226" applyFont="1" fontId="260">
      <alignment vertical="center" horizontal="center" wrapText="1"/>
    </xf>
    <xf applyBorder="1" applyAlignment="1" fillId="2" xfId="0" numFmtId="0" borderId="227" applyFont="1" fontId="261">
      <alignment horizontal="left" wrapText="1"/>
    </xf>
    <xf applyBorder="1" applyAlignment="1" fillId="2" xfId="0" numFmtId="0" borderId="228" applyFont="1" fontId="262">
      <alignment horizontal="center" wrapText="1"/>
    </xf>
    <xf applyBorder="1" applyAlignment="1" fillId="4" xfId="0" numFmtId="0" borderId="229" applyFont="1" fontId="263">
      <alignment horizontal="center" wrapText="1"/>
    </xf>
    <xf applyBorder="1" applyAlignment="1" fillId="4" xfId="0" numFmtId="0" borderId="230" applyFont="1" fontId="264">
      <alignment vertical="center" horizontal="center" wrapText="1"/>
    </xf>
    <xf applyBorder="1" applyAlignment="1" fillId="4" xfId="0" numFmtId="0" borderId="231" applyFont="1" fontId="265">
      <alignment horizontal="left" wrapText="1"/>
    </xf>
    <xf applyBorder="1" applyAlignment="1" fillId="3" xfId="0" numFmtId="0" borderId="232" applyFont="1" fontId="266">
      <alignment horizontal="left" wrapText="1"/>
    </xf>
    <xf applyBorder="1" applyAlignment="1" fillId="3" xfId="0" numFmtId="0" borderId="233" applyFont="1" fontId="267">
      <alignment horizontal="center" wrapText="1"/>
    </xf>
    <xf applyBorder="1" applyAlignment="1" fillId="4" xfId="0" numFmtId="0" borderId="234" applyFont="1" fontId="268">
      <alignment vertical="center" horizontal="center" wrapText="1"/>
    </xf>
    <xf applyBorder="1" applyAlignment="1" fillId="4" xfId="0" numFmtId="0" borderId="235" applyFont="1" fontId="269">
      <alignment horizontal="left" wrapText="1"/>
    </xf>
    <xf applyBorder="1" applyAlignment="1" fillId="3" xfId="0" numFmtId="0" borderId="236" applyFont="1" fontId="270">
      <alignment vertical="top" horizontal="left" wrapText="1"/>
    </xf>
    <xf applyBorder="1" applyAlignment="1" fillId="3" xfId="0" numFmtId="0" borderId="237" applyFont="1" fontId="271">
      <alignment vertical="top" horizontal="left" wrapText="1"/>
    </xf>
    <xf applyBorder="1" applyAlignment="1" fillId="4" xfId="0" numFmtId="0" borderId="238" applyFont="1" fontId="272">
      <alignment vertical="top" horizontal="left" wrapText="1"/>
    </xf>
    <xf applyBorder="1" applyAlignment="1" fillId="4" xfId="0" numFmtId="0" borderId="239" applyFont="1" fontId="273">
      <alignment vertical="top" horizontal="left" wrapText="1"/>
    </xf>
    <xf applyBorder="1" fillId="2" xfId="0" numFmtId="0" borderId="240" applyFont="1" fontId="274"/>
    <xf applyBorder="1" applyAlignment="1" fillId="2" xfId="0" numFmtId="0" borderId="241" applyFont="1" fontId="275">
      <alignment vertical="center"/>
    </xf>
    <xf applyBorder="1" applyAlignment="1" fillId="2" xfId="0" numFmtId="0" borderId="242" applyFont="1" fontId="276">
      <alignment vertical="center" horizontal="right"/>
    </xf>
    <xf applyBorder="1" applyAlignment="1" fillId="2" xfId="0" numFmtId="0" borderId="243" applyFont="1" fontId="277">
      <alignment vertical="center" horizontal="right"/>
    </xf>
    <xf applyBorder="1" applyAlignment="1" fillId="2" xfId="0" numFmtId="0" borderId="244" applyFont="1" fontId="278">
      <alignment vertical="center" horizontal="center"/>
    </xf>
    <xf applyBorder="1" applyAlignment="1" fillId="2" xfId="0" numFmtId="0" borderId="245" applyFont="1" fontId="279">
      <alignment vertical="center" horizontal="center" wrapText="1"/>
    </xf>
    <xf applyBorder="1" applyAlignment="1" fillId="3" xfId="0" numFmtId="0" borderId="246" applyFont="1" fontId="280">
      <alignment vertical="center" horizontal="center" wrapText="1"/>
    </xf>
    <xf applyBorder="1" applyAlignment="1" fillId="3" xfId="0" numFmtId="0" borderId="247" applyFont="1" fontId="281">
      <alignment vertical="center" horizontal="center" wrapText="1"/>
    </xf>
    <xf applyBorder="1" applyAlignment="1" fillId="4" xfId="0" numFmtId="0" borderId="248" applyFont="1" fontId="282">
      <alignment vertical="center" horizontal="left" wrapText="1"/>
    </xf>
    <xf applyBorder="1" applyAlignment="1" fillId="3" xfId="0" numFmtId="0" borderId="249" applyFont="1" fontId="283">
      <alignment wrapText="1"/>
    </xf>
    <xf applyBorder="1" applyAlignment="1" fillId="3" xfId="0" numFmtId="0" borderId="250" applyFont="1" fontId="284">
      <alignment vertical="center" horizontal="center" wrapText="1"/>
    </xf>
    <xf applyBorder="1" applyAlignment="1" fillId="3" xfId="0" numFmtId="0" borderId="251" applyFont="1" fontId="285">
      <alignment vertical="center" horizontal="left" wrapText="1"/>
    </xf>
    <xf applyBorder="1" applyAlignment="1" fillId="3" xfId="0" numFmtId="0" borderId="252" applyFont="1" fontId="286">
      <alignment vertical="center"/>
    </xf>
    <xf applyBorder="1" fillId="3" xfId="0" numFmtId="0" borderId="253" applyFont="1" fontId="287"/>
    <xf applyAlignment="1" fillId="3" xfId="0" numFmtId="0" borderId="4" applyFont="1" fontId="288">
      <alignment vertical="center" horizontal="left" wrapText="1"/>
    </xf>
    <xf applyAlignment="1" fillId="3" xfId="0" numFmtId="0" borderId="4" applyFont="1" fontId="289">
      <alignment horizontal="left"/>
    </xf>
    <xf applyAlignment="1" fillId="3" xfId="0" numFmtId="0" borderId="4" applyFont="1" fontId="290">
      <alignment vertical="center" horizontal="center"/>
    </xf>
    <xf applyBorder="1" applyAlignment="1" fillId="2" xfId="0" numFmtId="0" borderId="254" applyFont="1" fontId="291">
      <alignment vertical="center" horizontal="center" wrapText="1"/>
    </xf>
    <xf applyBorder="1" applyAlignment="1" fillId="3" xfId="0" numFmtId="0" borderId="255" applyFont="1" fontId="292">
      <alignment vertical="center" horizontal="center"/>
    </xf>
    <xf applyBorder="1" applyAlignment="1" fillId="3" xfId="0" numFmtId="0" borderId="256" applyFont="1" fontId="293">
      <alignment vertical="center" horizontal="left" wrapText="1"/>
    </xf>
    <xf applyBorder="1" applyAlignment="1" fillId="4" xfId="0" numFmtId="0" borderId="257" applyFont="1" fontId="294">
      <alignment vertical="center" horizontal="center"/>
    </xf>
    <xf applyBorder="1" applyAlignment="1" fillId="4" xfId="0" numFmtId="0" borderId="258" applyFont="1" fontId="295">
      <alignment vertical="center"/>
    </xf>
    <xf applyBorder="1" applyAlignment="1" fillId="4" xfId="0" numFmtId="0" borderId="259" applyFont="1" fontId="296">
      <alignment vertical="center" horizontal="left" wrapText="1"/>
    </xf>
    <xf applyBorder="1" applyAlignment="1" fillId="4" xfId="0" numFmtId="0" borderId="260" applyFont="1" fontId="297">
      <alignment vertical="center" horizontal="center" wrapText="1"/>
    </xf>
    <xf applyBorder="1" applyAlignment="1" fillId="3" xfId="0" numFmtId="0" borderId="261" applyFont="1" fontId="298">
      <alignment vertical="center" wrapText="1"/>
    </xf>
    <xf applyBorder="1" applyAlignment="1" fillId="3" xfId="0" numFmtId="0" borderId="262" applyFont="1" fontId="299">
      <alignment vertical="center"/>
    </xf>
    <xf applyBorder="1" applyAlignment="1" fillId="3" xfId="0" numFmtId="0" borderId="263" applyFont="1" fontId="300">
      <alignment vertical="center" wrapText="1"/>
    </xf>
    <xf applyBorder="1" applyAlignment="1" fillId="3" xfId="0" numFmtId="0" borderId="264" applyFont="1" fontId="301">
      <alignment vertical="center" horizontal="center"/>
    </xf>
    <xf applyBorder="1" applyAlignment="1" fillId="3" xfId="0" numFmtId="0" borderId="265" applyFont="1" fontId="302">
      <alignment vertical="center" horizontal="left" wrapText="1"/>
    </xf>
    <xf applyBorder="1" applyAlignment="1" fillId="4" xfId="0" numFmtId="0" borderId="266" applyFont="1" fontId="303">
      <alignment vertical="center" horizontal="center"/>
    </xf>
    <xf applyBorder="1" applyAlignment="1" fillId="3" xfId="0" numFmtId="49" borderId="267" applyFont="1" fontId="304" applyNumberFormat="1">
      <alignment vertical="center" horizontal="center"/>
    </xf>
    <xf applyBorder="1" applyAlignment="1" fillId="3" xfId="0" numFmtId="0" borderId="268" applyFont="1" fontId="305">
      <alignment vertical="center" horizontal="center"/>
    </xf>
    <xf applyBorder="1" applyAlignment="1" fillId="3" xfId="0" numFmtId="0" borderId="269" applyFont="1" fontId="306">
      <alignment vertical="center" horizontal="left" wrapText="1"/>
    </xf>
    <xf applyBorder="1" applyAlignment="1" fillId="3" xfId="0" numFmtId="0" borderId="270" applyFont="1" fontId="307">
      <alignment vertical="center" wrapText="1"/>
    </xf>
    <xf applyBorder="1" applyAlignment="1" fillId="3" xfId="0" numFmtId="0" borderId="271" applyFont="1" fontId="308">
      <alignment vertical="center" horizontal="center" wrapText="1"/>
    </xf>
    <xf applyBorder="1" applyAlignment="1" fillId="3" xfId="0" numFmtId="0" borderId="272" applyFont="1" fontId="309">
      <alignment vertical="center" wrapText="1"/>
    </xf>
    <xf applyBorder="1" applyAlignment="1" fillId="2" xfId="0" numFmtId="0" borderId="273" applyFont="1" fontId="310">
      <alignment vertical="center" horizontal="left"/>
    </xf>
    <xf applyBorder="1" applyAlignment="1" fillId="2" xfId="0" numFmtId="0" borderId="274" applyFont="1" fontId="311">
      <alignment vertical="center"/>
    </xf>
    <xf applyBorder="1" applyAlignment="1" fillId="2" xfId="0" numFmtId="0" borderId="275" applyFont="1" fontId="312">
      <alignment horizontal="center" wrapText="1"/>
    </xf>
    <xf applyBorder="1" applyAlignment="1" fillId="2" xfId="0" numFmtId="0" borderId="276" applyFont="1" fontId="313">
      <alignment horizontal="center" wrapText="1"/>
    </xf>
    <xf applyBorder="1" applyAlignment="1" fillId="2" xfId="0" numFmtId="0" borderId="277" applyFont="1" fontId="314">
      <alignment vertical="center" horizontal="center"/>
    </xf>
    <xf applyBorder="1" fillId="2" xfId="0" numFmtId="0" borderId="278" applyFont="1" fontId="315"/>
    <xf applyBorder="1" fillId="2" xfId="0" numFmtId="0" borderId="279" applyFont="1" fontId="316"/>
    <xf applyBorder="1" applyAlignment="1" fillId="2" xfId="0" numFmtId="0" borderId="280" applyFont="1" fontId="317">
      <alignment horizontal="center" wrapText="1"/>
    </xf>
    <xf applyBorder="1" applyAlignment="1" fillId="2" xfId="0" numFmtId="0" borderId="281" applyFont="1" fontId="318">
      <alignment vertical="top" horizontal="center" wrapText="1"/>
    </xf>
    <xf applyBorder="1" applyAlignment="1" fillId="2" xfId="0" numFmtId="0" borderId="282" applyFont="1" fontId="319">
      <alignment horizontal="left" wrapText="1"/>
    </xf>
    <xf applyBorder="1" applyAlignment="1" fillId="4" xfId="0" numFmtId="0" borderId="283" applyFont="1" fontId="320">
      <alignment vertical="top" horizontal="center" wrapText="1"/>
    </xf>
    <xf applyBorder="1" applyAlignment="1" fillId="4" xfId="0" numFmtId="0" borderId="284" applyFont="1" fontId="321">
      <alignment horizontal="left"/>
    </xf>
    <xf applyBorder="1" fillId="4" xfId="0" numFmtId="0" borderId="285" applyFont="1" fontId="322"/>
    <xf applyBorder="1" applyAlignment="1" fillId="4" xfId="0" numFmtId="0" borderId="286" applyFont="1" fontId="323">
      <alignment horizontal="left" wrapText="1"/>
    </xf>
    <xf applyBorder="1" applyAlignment="1" fillId="2" xfId="0" numFmtId="49" borderId="287" applyFont="1" fontId="324" applyNumberFormat="1">
      <alignment vertical="center" horizontal="center"/>
    </xf>
    <xf applyBorder="1" applyAlignment="1" fillId="2" xfId="0" numFmtId="0" borderId="288" applyFont="1" fontId="325">
      <alignment horizontal="left"/>
    </xf>
    <xf applyBorder="1" applyAlignment="1" fillId="2" xfId="0" numFmtId="0" borderId="289" applyFont="1" fontId="326">
      <alignment wrapText="1"/>
    </xf>
    <xf applyBorder="1" applyAlignment="1" fillId="2" xfId="0" numFmtId="0" borderId="290" applyFont="1" fontId="327">
      <alignment horizontal="center" wrapText="1"/>
    </xf>
    <xf applyBorder="1" applyAlignment="1" fillId="4" xfId="0" numFmtId="0" borderId="291" applyFont="1" fontId="328">
      <alignment vertical="center" horizontal="center"/>
    </xf>
    <xf applyBorder="1" applyAlignment="1" fillId="4" xfId="0" numFmtId="0" borderId="292" applyFont="1" fontId="329">
      <alignment wrapText="1"/>
    </xf>
    <xf applyBorder="1" applyAlignment="1" fillId="4" xfId="0" numFmtId="0" borderId="293" applyFont="1" fontId="330">
      <alignment vertical="center" wrapText="1"/>
    </xf>
    <xf applyBorder="1" fillId="2" xfId="0" numFmtId="0" borderId="294" applyFont="1" fontId="331"/>
    <xf applyBorder="1" fillId="2" xfId="0" numFmtId="0" borderId="295" applyFont="1" fontId="332"/>
    <xf applyBorder="1" applyAlignment="1" fillId="2" xfId="0" numFmtId="0" borderId="296" applyFont="1" fontId="333">
      <alignment wrapText="1"/>
    </xf>
    <xf applyBorder="1" applyAlignment="1" fillId="2" xfId="0" numFmtId="173" borderId="297" applyFont="1" fontId="334" applyNumberFormat="1">
      <alignment vertical="top" horizontal="center" wrapText="1"/>
    </xf>
    <xf applyBorder="1" applyAlignment="1" fillId="4" xfId="0" numFmtId="0" borderId="298" applyFont="1" fontId="335">
      <alignment horizontal="left" wrapText="1"/>
    </xf>
    <xf applyBorder="1" applyAlignment="1" fillId="3" xfId="0" numFmtId="0" borderId="299" applyFont="1" fontId="336">
      <alignment wrapText="1"/>
    </xf>
    <xf applyBorder="1" applyAlignment="1" fillId="2" xfId="0" numFmtId="0" borderId="300" applyFont="1" fontId="337">
      <alignment horizontal="left"/>
    </xf>
    <xf applyBorder="1" applyAlignment="1" fillId="2" xfId="0" numFmtId="0" borderId="301" applyFont="1" fontId="338">
      <alignment horizontal="left" wrapText="1"/>
    </xf>
    <xf applyBorder="1" applyAlignment="1" fillId="2" xfId="0" numFmtId="1" borderId="302" applyFont="1" fontId="339" applyNumberFormat="1">
      <alignment vertical="top" horizontal="center" wrapText="1"/>
    </xf>
    <xf applyBorder="1" applyAlignment="1" fillId="2" xfId="0" numFmtId="0" borderId="303" applyFont="1" fontId="340">
      <alignment horizontal="left" wrapText="1"/>
    </xf>
    <xf applyBorder="1" applyAlignment="1" fillId="3" xfId="0" numFmtId="174" borderId="304" applyFont="1" fontId="341" applyNumberFormat="1">
      <alignment vertical="top" horizontal="center" wrapText="1"/>
    </xf>
    <xf applyBorder="1" applyAlignment="1" fillId="3" xfId="0" numFmtId="175" borderId="305" applyFont="1" fontId="342" applyNumberFormat="1">
      <alignment vertical="center" horizontal="center" wrapText="1"/>
    </xf>
    <xf applyBorder="1" applyAlignment="1" fillId="4" xfId="0" numFmtId="0" borderId="306" applyFont="1" fontId="343">
      <alignment horizontal="left" wrapText="1"/>
    </xf>
    <xf applyBorder="1" applyAlignment="1" fillId="2" xfId="0" numFmtId="0" borderId="307" applyFont="1" fontId="344">
      <alignment horizontal="left"/>
    </xf>
    <xf applyBorder="1" applyAlignment="1" fillId="4" xfId="0" numFmtId="0" borderId="308" applyFont="1" fontId="345">
      <alignment horizontal="left" wrapText="1"/>
    </xf>
    <xf applyAlignment="1" fillId="3" xfId="0" numFmtId="0" borderId="4" applyFont="1" fontId="346">
      <alignment vertical="center" horizontal="left"/>
    </xf>
    <xf applyAlignment="1" fillId="3" xfId="0" numFmtId="0" borderId="4" applyFont="1" fontId="347">
      <alignment vertical="center" horizontal="center" wrapText="1"/>
    </xf>
    <xf applyBorder="1" applyAlignment="1" fillId="3" xfId="0" numFmtId="0" borderId="309" applyFont="1" fontId="348">
      <alignment vertical="center" horizontal="center" wrapText="1"/>
    </xf>
    <xf applyBorder="1" applyAlignment="1" fillId="4" xfId="0" numFmtId="0" borderId="310" applyFont="1" fontId="349">
      <alignment horizontal="center" wrapText="1"/>
    </xf>
    <xf applyBorder="1" applyAlignment="1" fillId="3" xfId="0" numFmtId="0" borderId="311" applyFont="1" fontId="350">
      <alignment vertical="center" horizontal="left" wrapText="1"/>
    </xf>
    <xf applyBorder="1" applyAlignment="1" fillId="3" xfId="0" numFmtId="0" borderId="312" applyFont="1" fontId="351">
      <alignment horizontal="center" wrapText="1"/>
    </xf>
    <xf applyBorder="1" applyAlignment="1" fillId="4" xfId="0" numFmtId="0" borderId="313" applyFont="1" fontId="352">
      <alignment horizontal="center" wrapText="1"/>
    </xf>
    <xf applyAlignment="1" fillId="3" xfId="0" numFmtId="0" borderId="4" applyFont="1" fontId="353">
      <alignment vertical="center" horizontal="center" wrapText="1"/>
    </xf>
    <xf applyAlignment="1" fillId="3" xfId="0" numFmtId="0" borderId="4" applyFont="1" fontId="354">
      <alignment vertical="center" horizontal="left" wrapText="1"/>
    </xf>
    <xf applyAlignment="1" fillId="3" xfId="0" numFmtId="0" borderId="4" applyFont="1" fontId="355">
      <alignment vertical="center" wrapText="1"/>
    </xf>
    <xf applyAlignment="1" fillId="3" xfId="0" numFmtId="0" borderId="4" applyFont="1" fontId="356">
      <alignment vertical="center" horizontal="center"/>
    </xf>
    <xf applyBorder="1" applyAlignment="1" fillId="3" xfId="0" numFmtId="16" borderId="314" applyFont="1" fontId="357" applyNumberFormat="1">
      <alignment vertical="center" horizontal="center" wrapText="1"/>
    </xf>
    <xf applyBorder="1" applyAlignment="1" fillId="4" xfId="0" numFmtId="1" borderId="315" applyFont="1" fontId="358" applyNumberFormat="1">
      <alignment horizontal="center" wrapText="1"/>
    </xf>
    <xf applyBorder="1" applyAlignment="1" fillId="3" xfId="0" numFmtId="1" borderId="316" applyFont="1" fontId="359" applyNumberFormat="1">
      <alignment horizontal="center" wrapText="1"/>
    </xf>
    <xf applyBorder="1" applyAlignment="1" fillId="4" xfId="0" numFmtId="0" borderId="317" applyFont="1" fontId="360">
      <alignment vertical="center" horizontal="left" wrapText="1"/>
    </xf>
    <xf applyBorder="1" applyAlignment="1" fillId="4" xfId="0" numFmtId="0" borderId="318" applyFont="1" fontId="361">
      <alignment horizontal="center" wrapText="1"/>
    </xf>
    <xf applyBorder="1" applyAlignment="1" fillId="4" xfId="0" numFmtId="1" borderId="319" applyFont="1" fontId="362" applyNumberFormat="1">
      <alignment horizontal="center" wrapText="1"/>
    </xf>
    <xf applyBorder="1" applyAlignment="1" fillId="3" xfId="0" numFmtId="0" borderId="320" applyFont="1" fontId="363">
      <alignment vertical="center" wrapText="1"/>
    </xf>
    <xf applyAlignment="1" fillId="3" xfId="0" numFmtId="0" borderId="4" applyFont="1" fontId="364">
      <alignment vertical="center" horizontal="left"/>
    </xf>
    <xf applyBorder="1" applyAlignment="1" fillId="2" xfId="0" numFmtId="0" borderId="321" applyFont="1" fontId="365">
      <alignment vertical="center" horizontal="center"/>
    </xf>
    <xf applyBorder="1" applyAlignment="1" fillId="4" xfId="0" numFmtId="0" borderId="322" applyFont="1" fontId="366">
      <alignment vertical="center" horizontal="left" wrapText="1"/>
    </xf>
    <xf applyBorder="1" applyAlignment="1" fillId="4" xfId="0" numFmtId="0" borderId="323" applyFont="1" fontId="367">
      <alignment horizontal="center" wrapText="1"/>
    </xf>
    <xf applyBorder="1" applyAlignment="1" fillId="3" xfId="0" numFmtId="0" borderId="324" applyFont="1" fontId="368">
      <alignment horizontal="center" wrapText="1"/>
    </xf>
    <xf applyBorder="1" applyAlignment="1" fillId="3" xfId="0" numFmtId="0" borderId="325" applyFont="1" fontId="369">
      <alignment vertical="center" wrapText="1"/>
    </xf>
    <xf applyAlignment="1" fillId="3" xfId="0" numFmtId="0" borderId="4" applyFont="1" fontId="370">
      <alignment vertical="center" horizontal="center"/>
    </xf>
    <xf applyAlignment="1" fillId="3" xfId="0" numFmtId="0" borderId="4" applyFont="1" fontId="371">
      <alignment vertical="center" horizontal="right"/>
    </xf>
    <xf applyAlignment="1" fillId="3" xfId="0" numFmtId="0" borderId="4" applyFont="1" fontId="372">
      <alignment vertical="center" horizontal="left"/>
    </xf>
    <xf applyBorder="1" applyAlignment="1" fillId="3" xfId="0" numFmtId="0" borderId="326" applyFont="1" fontId="373">
      <alignment vertical="center" horizontal="center" wrapText="1"/>
    </xf>
    <xf applyBorder="1" applyAlignment="1" fillId="3" xfId="0" numFmtId="0" borderId="327" applyFont="1" fontId="374">
      <alignment horizontal="center" wrapText="1"/>
    </xf>
    <xf applyBorder="1" applyAlignment="1" fillId="4" xfId="0" numFmtId="0" borderId="328" applyFont="1" fontId="375">
      <alignment horizontal="center" wrapText="1"/>
    </xf>
    <xf applyBorder="1" applyAlignment="1" fillId="3" xfId="0" numFmtId="0" borderId="329" applyFont="1" fontId="376">
      <alignment vertical="center" horizontal="left"/>
    </xf>
    <xf applyAlignment="1" fillId="3" xfId="0" numFmtId="0" borderId="4" applyFont="1" fontId="377">
      <alignment vertical="center" horizontal="center"/>
    </xf>
    <xf applyAlignment="1" fillId="3" xfId="0" numFmtId="0" borderId="4" applyFont="1" fontId="378">
      <alignment vertical="center"/>
    </xf>
    <xf applyBorder="1" applyAlignment="1" fillId="3" xfId="0" numFmtId="49" borderId="330" applyFont="1" fontId="379" applyNumberFormat="1">
      <alignment vertical="center" horizontal="center" wrapText="1"/>
    </xf>
    <xf applyBorder="1" applyAlignment="1" fillId="4" xfId="0" numFmtId="0" borderId="331" applyFont="1" fontId="380">
      <alignment vertical="center" horizontal="left" wrapText="1"/>
    </xf>
    <xf applyBorder="1" applyAlignment="1" fillId="4" xfId="0" numFmtId="0" borderId="332" applyFont="1" fontId="381">
      <alignment horizontal="center" wrapText="1"/>
    </xf>
    <xf applyBorder="1" applyAlignment="1" fillId="3" xfId="0" numFmtId="0" borderId="333" applyFont="1" fontId="382">
      <alignment vertical="center" horizontal="left" wrapText="1"/>
    </xf>
    <xf applyBorder="1" applyAlignment="1" fillId="3" xfId="0" numFmtId="0" borderId="334" applyFont="1" fontId="383">
      <alignment horizontal="center" wrapText="1"/>
    </xf>
    <xf applyBorder="1" applyAlignment="1" fillId="4" xfId="0" numFmtId="0" borderId="335" applyFont="1" fontId="384">
      <alignment vertical="center" horizontal="center" wrapText="1"/>
    </xf>
    <xf applyBorder="1" applyAlignment="1" fillId="4" xfId="0" numFmtId="0" borderId="336" applyFont="1" fontId="385">
      <alignment vertical="center" horizontal="left" wrapText="1"/>
    </xf>
    <xf applyBorder="1" applyAlignment="1" fillId="3" xfId="0" numFmtId="0" borderId="337" applyFont="1" fontId="386">
      <alignment vertical="center"/>
    </xf>
    <xf applyBorder="1" fillId="2" xfId="0" numFmtId="0" borderId="338" applyFont="1" fontId="387"/>
    <xf fillId="3" xfId="0" numFmtId="0" borderId="4" applyFont="1" fontId="388"/>
    <xf applyAlignment="1" fillId="3" xfId="0" numFmtId="0" borderId="4" applyFont="1" fontId="389">
      <alignment horizontal="center"/>
    </xf>
    <xf applyBorder="1" applyAlignment="1" fillId="2" xfId="0" numFmtId="0" borderId="339" applyFont="1" fontId="390">
      <alignment horizontal="center"/>
    </xf>
    <xf applyBorder="1" applyAlignment="1" fillId="3" xfId="0" numFmtId="2" borderId="340" applyFont="1" fontId="391" applyNumberFormat="1">
      <alignment vertical="center" horizontal="center" wrapText="1"/>
    </xf>
    <xf applyBorder="1" applyAlignment="1" fillId="3" xfId="0" numFmtId="0" borderId="341" applyFont="1" fontId="392">
      <alignment horizontal="center"/>
    </xf>
    <xf applyBorder="1" applyAlignment="1" fillId="3" xfId="0" numFmtId="0" borderId="342" applyFont="1" fontId="393">
      <alignment horizontal="center"/>
    </xf>
    <xf applyBorder="1" applyAlignment="1" fillId="3" xfId="0" numFmtId="0" borderId="343" applyFont="1" fontId="394">
      <alignment horizontal="center"/>
    </xf>
    <xf applyBorder="1" fillId="4" xfId="0" numFmtId="0" borderId="344" applyFont="1" fontId="395"/>
    <xf applyBorder="1" fillId="4" xfId="0" numFmtId="0" borderId="345" applyFont="1" fontId="396"/>
    <xf applyBorder="1" fillId="4" xfId="0" numFmtId="0" borderId="346" applyFont="1" fontId="397"/>
    <xf applyBorder="1" fillId="3" xfId="0" numFmtId="0" borderId="347" applyFont="1" fontId="398"/>
    <xf applyBorder="1" applyAlignment="1" fillId="2" xfId="0" numFmtId="0" borderId="348" applyFont="1" fontId="399">
      <alignment horizontal="left" wrapText="1"/>
    </xf>
    <xf applyBorder="1" fillId="3" xfId="0" numFmtId="49" borderId="349" applyFont="1" fontId="400" applyNumberFormat="1"/>
    <xf applyBorder="1" fillId="3" xfId="0" numFmtId="49" borderId="350" applyFont="1" fontId="401" applyNumberFormat="1"/>
    <xf applyBorder="1" fillId="2" xfId="0" numFmtId="49" borderId="351" applyFont="1" fontId="402" applyNumberFormat="1"/>
    <xf applyBorder="1" applyAlignment="1" fillId="3" xfId="0" numFmtId="0" borderId="352" applyFont="1" fontId="403">
      <alignment wrapText="1"/>
    </xf>
    <xf applyBorder="1" fillId="2" xfId="0" numFmtId="49" borderId="353" applyFont="1" fontId="404" applyNumberFormat="1"/>
    <xf applyBorder="1" fillId="2" xfId="0" numFmtId="49" borderId="354" applyFont="1" fontId="405" applyNumberFormat="1"/>
    <xf applyBorder="1" fillId="2" xfId="0" numFmtId="49" borderId="355" applyFont="1" fontId="406" applyNumberFormat="1"/>
    <xf applyBorder="1" applyAlignment="1" fillId="2" xfId="0" numFmtId="0" borderId="356" applyFont="1" fontId="407">
      <alignment wrapText="1"/>
    </xf>
    <xf applyBorder="1" applyAlignment="1" fillId="2" xfId="0" numFmtId="0" borderId="357" applyFont="1" fontId="408">
      <alignment wrapText="1"/>
    </xf>
    <xf applyBorder="1" applyAlignment="1" fillId="2" xfId="0" numFmtId="49" borderId="358" applyFont="1" fontId="409" applyNumberFormat="1">
      <alignment vertical="center"/>
    </xf>
    <xf applyBorder="1" applyAlignment="1" fillId="2" xfId="0" numFmtId="49" borderId="359" applyFont="1" fontId="410" applyNumberFormat="1">
      <alignment horizontal="left" wrapText="1"/>
    </xf>
    <xf applyBorder="1" applyAlignment="1" fillId="3" xfId="0" numFmtId="0" borderId="360" applyFont="1" fontId="411">
      <alignment wrapText="1"/>
    </xf>
    <xf applyBorder="1" applyAlignment="1" fillId="3" xfId="0" numFmtId="49" borderId="361" applyFont="1" fontId="412" applyNumberFormat="1">
      <alignment vertical="center" horizontal="left"/>
    </xf>
    <xf applyBorder="1" applyAlignment="1" fillId="3" xfId="0" numFmtId="49" borderId="362" applyFont="1" fontId="413" applyNumberFormat="1">
      <alignment vertical="center" horizontal="left" wrapText="1"/>
    </xf>
    <xf applyBorder="1" applyAlignment="1" fillId="4" xfId="0" numFmtId="0" borderId="363" applyFont="1" fontId="414">
      <alignment horizontal="left"/>
    </xf>
    <xf applyBorder="1" fillId="4" xfId="0" numFmtId="176" borderId="364" applyFont="1" fontId="415" applyNumberFormat="1"/>
    <xf applyBorder="1" fillId="4" xfId="0" numFmtId="177" borderId="365" applyFont="1" fontId="416" applyNumberFormat="1"/>
    <xf applyBorder="1" applyAlignment="1" fillId="4" xfId="0" numFmtId="0" borderId="366" applyFont="1" fontId="417">
      <alignment wrapText="1"/>
    </xf>
    <xf applyBorder="1" applyAlignment="1" fillId="3" xfId="0" numFmtId="0" borderId="367" applyFont="1" fontId="418">
      <alignment vertical="top" wrapText="1"/>
    </xf>
    <xf applyBorder="1" fillId="3" xfId="0" numFmtId="49" borderId="368" applyFont="1" fontId="419" applyNumberFormat="1"/>
    <xf applyBorder="1" applyAlignment="1" fillId="3" xfId="0" numFmtId="0" borderId="369" applyFont="1" fontId="420">
      <alignment horizontal="center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worksheets/sheet17.xml" Type="http://schemas.openxmlformats.org/officeDocument/2006/relationships/worksheet" Id="rId19"/><Relationship Target="worksheets/sheet16.xml" Type="http://schemas.openxmlformats.org/officeDocument/2006/relationships/worksheet" Id="rId18"/><Relationship Target="worksheets/sheet15.xml" Type="http://schemas.openxmlformats.org/officeDocument/2006/relationships/worksheet" Id="rId17"/><Relationship Target="worksheets/sheet14.xml" Type="http://schemas.openxmlformats.org/officeDocument/2006/relationships/worksheet" Id="rId16"/><Relationship Target="worksheets/sheet13.xml" Type="http://schemas.openxmlformats.org/officeDocument/2006/relationships/worksheet" Id="rId15"/><Relationship Target="worksheets/sheet12.xml" Type="http://schemas.openxmlformats.org/officeDocument/2006/relationships/worksheet" Id="rId14"/><Relationship Target="sharedStrings.xml" Type="http://schemas.openxmlformats.org/officeDocument/2006/relationships/sharedStrings" Id="rId2"/><Relationship Target="worksheets/sheet10.xml" Type="http://schemas.openxmlformats.org/officeDocument/2006/relationships/worksheet" Id="rId12"/><Relationship Target="worksheets/sheet11.xml" Type="http://schemas.openxmlformats.org/officeDocument/2006/relationships/worksheet" Id="rId13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8.xml" Type="http://schemas.openxmlformats.org/officeDocument/2006/relationships/worksheet" Id="rId10"/><Relationship Target="worksheets/sheet1.xml" Type="http://schemas.openxmlformats.org/officeDocument/2006/relationships/worksheet" Id="rId3"/><Relationship Target="worksheets/sheet9.xml" Type="http://schemas.openxmlformats.org/officeDocument/2006/relationships/worksheet" Id="rId11"/><Relationship Target="worksheets/sheet7.xml" Type="http://schemas.openxmlformats.org/officeDocument/2006/relationships/worksheet" Id="rId9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10.xml.rels><?xml version="1.0" encoding="UTF-8" standalone="yes"?><Relationships xmlns="http://schemas.openxmlformats.org/package/2006/relationships"><Relationship Target="../drawings/drawing10.xml" Type="http://schemas.openxmlformats.org/officeDocument/2006/relationships/drawing" Id="rId1"/></Relationships>
</file>

<file path=xl/worksheets/_rels/sheet11.xml.rels><?xml version="1.0" encoding="UTF-8" standalone="yes"?><Relationships xmlns="http://schemas.openxmlformats.org/package/2006/relationships"><Relationship Target="../drawings/drawing11.xml" Type="http://schemas.openxmlformats.org/officeDocument/2006/relationships/drawing" Id="rId1"/></Relationships>
</file>

<file path=xl/worksheets/_rels/sheet12.xml.rels><?xml version="1.0" encoding="UTF-8" standalone="yes"?><Relationships xmlns="http://schemas.openxmlformats.org/package/2006/relationships"><Relationship Target="../drawings/drawing12.xml" Type="http://schemas.openxmlformats.org/officeDocument/2006/relationships/drawing" Id="rId1"/></Relationships>
</file>

<file path=xl/worksheets/_rels/sheet13.xml.rels><?xml version="1.0" encoding="UTF-8" standalone="yes"?><Relationships xmlns="http://schemas.openxmlformats.org/package/2006/relationships"><Relationship Target="../drawings/drawing13.xml" Type="http://schemas.openxmlformats.org/officeDocument/2006/relationships/drawing" Id="rId1"/></Relationships>
</file>

<file path=xl/worksheets/_rels/sheet14.xml.rels><?xml version="1.0" encoding="UTF-8" standalone="yes"?><Relationships xmlns="http://schemas.openxmlformats.org/package/2006/relationships"><Relationship Target="../drawings/drawing14.xml" Type="http://schemas.openxmlformats.org/officeDocument/2006/relationships/drawing" Id="rId1"/></Relationships>
</file>

<file path=xl/worksheets/_rels/sheet15.xml.rels><?xml version="1.0" encoding="UTF-8" standalone="yes"?><Relationships xmlns="http://schemas.openxmlformats.org/package/2006/relationships"><Relationship Target="../drawings/drawing15.xml" Type="http://schemas.openxmlformats.org/officeDocument/2006/relationships/drawing" Id="rId1"/></Relationships>
</file>

<file path=xl/worksheets/_rels/sheet16.xml.rels><?xml version="1.0" encoding="UTF-8" standalone="yes"?><Relationships xmlns="http://schemas.openxmlformats.org/package/2006/relationships"><Relationship Target="../drawings/drawing16.xml" Type="http://schemas.openxmlformats.org/officeDocument/2006/relationships/drawing" Id="rId1"/></Relationships>
</file>

<file path=xl/worksheets/_rels/sheet17.xml.rels><?xml version="1.0" encoding="UTF-8" standalone="yes"?><Relationships xmlns="http://schemas.openxmlformats.org/package/2006/relationships"><Relationship Target="../drawings/drawing17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drawing4.xml" Type="http://schemas.openxmlformats.org/officeDocument/2006/relationships/drawing" Id="rId1"/></Relationships>
</file>

<file path=xl/worksheets/_rels/sheet5.xml.rels><?xml version="1.0" encoding="UTF-8" standalone="yes"?><Relationships xmlns="http://schemas.openxmlformats.org/package/2006/relationships"><Relationship Target="../drawings/drawing5.xml" Type="http://schemas.openxmlformats.org/officeDocument/2006/relationships/drawing" Id="rId1"/></Relationships>
</file>

<file path=xl/worksheets/_rels/sheet6.xml.rels><?xml version="1.0" encoding="UTF-8" standalone="yes"?><Relationships xmlns="http://schemas.openxmlformats.org/package/2006/relationships"><Relationship Target="../drawings/drawing6.xml" Type="http://schemas.openxmlformats.org/officeDocument/2006/relationships/drawing" Id="rId1"/></Relationships>
</file>

<file path=xl/worksheets/_rels/sheet7.xml.rels><?xml version="1.0" encoding="UTF-8" standalone="yes"?><Relationships xmlns="http://schemas.openxmlformats.org/package/2006/relationships"><Relationship Target="../drawings/drawing7.xml" Type="http://schemas.openxmlformats.org/officeDocument/2006/relationships/drawing" Id="rId1"/></Relationships>
</file>

<file path=xl/worksheets/_rels/sheet8.xml.rels><?xml version="1.0" encoding="UTF-8" standalone="yes"?><Relationships xmlns="http://schemas.openxmlformats.org/package/2006/relationships"><Relationship Target="../drawings/drawing8.xml" Type="http://schemas.openxmlformats.org/officeDocument/2006/relationships/drawing" Id="rId1"/></Relationships>
</file>

<file path=xl/worksheets/_rels/sheet9.xml.rels><?xml version="1.0" encoding="UTF-8" standalone="yes"?><Relationships xmlns="http://schemas.openxmlformats.org/package/2006/relationships"><Relationship Target="../drawings/drawing9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6.0"/>
    <col min="2" customWidth="1" max="2" width="3.43"/>
    <col min="3" customWidth="1" max="3" width="2.71"/>
    <col min="4" customWidth="1" max="4" width="41.57"/>
    <col min="5" customWidth="1" max="5" width="7.71"/>
    <col min="6" customWidth="1" max="7" width="13.0"/>
    <col min="8" customWidth="1" max="8" width="24.14"/>
    <col min="9" customWidth="1" max="10" hidden="1" width="9.14"/>
    <col min="11" customWidth="1" max="17" width="9.14"/>
  </cols>
  <sheetData>
    <row customHeight="1" r="1" ht="12.75">
      <c s="1" r="A1"/>
      <c s="2" r="B1"/>
      <c s="2" r="C1"/>
      <c s="2" r="D1"/>
      <c s="3" r="E1"/>
      <c s="1" r="F1"/>
      <c s="1" r="G1"/>
      <c s="4" r="H1"/>
      <c s="4" r="I1"/>
      <c s="4" r="J1"/>
      <c s="4" r="K1"/>
      <c s="4" r="L1"/>
      <c s="4" r="M1"/>
      <c s="4" r="N1"/>
      <c s="4" r="O1"/>
      <c s="4" r="P1"/>
      <c s="4" r="Q1"/>
    </row>
    <row customHeight="1" r="2" ht="12.75">
      <c s="4" r="A2"/>
      <c s="4" r="B2"/>
      <c s="4" r="C2"/>
      <c s="4" r="D2"/>
      <c t="s" s="5" r="E2">
        <v>0</v>
      </c>
      <c s="4" r="H2"/>
      <c s="4" r="I2"/>
      <c s="4" r="J2"/>
      <c s="4" r="K2"/>
      <c s="4" r="L2"/>
      <c s="4" r="M2"/>
      <c s="4" r="N2"/>
      <c s="4" r="O2"/>
      <c s="4" r="P2"/>
      <c s="4" r="Q2"/>
    </row>
    <row customHeight="1" r="3" ht="12.75">
      <c s="4" r="A3"/>
      <c s="4" r="B3"/>
      <c s="4" r="C3"/>
      <c s="4" r="D3"/>
      <c t="s" s="6" r="E3">
        <v>1</v>
      </c>
      <c s="4" r="H3"/>
      <c s="4" r="I3"/>
      <c s="4" r="J3"/>
      <c s="4" r="K3"/>
      <c s="4" r="L3"/>
      <c s="4" r="M3"/>
      <c s="4" r="N3"/>
      <c s="4" r="O3"/>
      <c s="4" r="P3"/>
      <c s="4" r="Q3"/>
    </row>
    <row customHeight="1" r="4" ht="12.75">
      <c s="4" r="A4"/>
      <c s="4" r="B4"/>
      <c s="4" r="C4"/>
      <c s="4" r="D4"/>
      <c s="4" r="E4"/>
      <c s="4" r="F4"/>
      <c s="4" r="G4"/>
      <c s="4" r="H4"/>
      <c s="4" r="I4"/>
      <c s="4" r="J4"/>
      <c s="4" r="K4"/>
      <c s="4" r="L4"/>
      <c s="4" r="M4"/>
      <c s="4" r="N4"/>
      <c s="4" r="O4"/>
      <c s="4" r="P4"/>
      <c s="4" r="Q4"/>
    </row>
    <row customHeight="1" r="5" ht="12.75">
      <c t="s" s="7" r="A5">
        <v>2</v>
      </c>
      <c s="4" r="H5"/>
      <c s="4" r="I5"/>
      <c s="4" r="J5"/>
      <c s="4" r="K5"/>
      <c s="4" r="L5"/>
      <c s="4" r="M5"/>
      <c s="4" r="N5"/>
      <c s="4" r="O5"/>
      <c s="4" r="P5"/>
      <c s="4" r="Q5"/>
    </row>
    <row customHeight="1" r="6" ht="12.75">
      <c s="4" r="H6"/>
      <c s="4" r="I6"/>
      <c s="4" r="J6"/>
      <c s="4" r="K6"/>
      <c s="4" r="L6"/>
      <c s="4" r="M6"/>
      <c s="4" r="N6"/>
      <c s="4" r="O6"/>
      <c s="4" r="P6"/>
      <c s="4" r="Q6"/>
    </row>
    <row customHeight="1" r="7" ht="12.75">
      <c t="s" s="8" r="A7">
        <v>3</v>
      </c>
      <c s="4" r="H7"/>
      <c s="4" r="I7"/>
      <c s="4" r="J7"/>
      <c s="4" r="K7"/>
      <c s="4" r="L7"/>
      <c s="4" r="M7"/>
      <c s="4" r="N7"/>
      <c s="4" r="O7"/>
      <c s="4" r="P7"/>
      <c s="4" r="Q7"/>
    </row>
    <row customHeight="1" r="8" ht="12.75">
      <c t="s" s="8" r="A8">
        <v>4</v>
      </c>
      <c s="4" r="H8"/>
      <c s="4" r="I8"/>
      <c s="4" r="J8"/>
      <c s="4" r="K8"/>
      <c s="4" r="L8"/>
      <c s="4" r="M8"/>
      <c s="4" r="N8"/>
      <c s="4" r="O8"/>
      <c s="4" r="P8"/>
      <c s="4" r="Q8"/>
    </row>
    <row customHeight="1" r="9" ht="12.75">
      <c t="s" s="7" r="A9">
        <v>5</v>
      </c>
      <c s="4" r="H9"/>
      <c s="4" r="I9"/>
      <c s="4" r="J9"/>
      <c s="4" r="K9"/>
      <c s="4" r="L9"/>
      <c s="4" r="M9"/>
      <c s="4" r="N9"/>
      <c s="4" r="O9"/>
      <c s="4" r="P9"/>
      <c s="4" r="Q9"/>
    </row>
    <row customHeight="1" r="10" ht="12.75">
      <c t="s" s="9" r="A10">
        <v>6</v>
      </c>
      <c s="4" r="H10"/>
      <c s="4" r="I10"/>
      <c s="4" r="J10"/>
      <c s="4" r="K10"/>
      <c s="4" r="L10"/>
      <c s="4" r="M10"/>
      <c s="4" r="N10"/>
      <c s="4" r="O10"/>
      <c s="4" r="P10"/>
      <c s="4" r="Q10"/>
    </row>
    <row customHeight="1" r="11" ht="12.75">
      <c s="4" r="H11"/>
      <c s="4" r="I11"/>
      <c s="4" r="J11"/>
      <c s="4" r="K11"/>
      <c s="4" r="L11"/>
      <c s="4" r="M11"/>
      <c s="4" r="N11"/>
      <c s="4" r="O11"/>
      <c s="4" r="P11"/>
      <c s="4" r="Q11"/>
    </row>
    <row customHeight="1" r="12" ht="12.75">
      <c s="2" r="A12"/>
      <c s="4" r="F12"/>
      <c s="4" r="G12"/>
      <c s="4" r="H12"/>
      <c s="4" r="I12"/>
      <c s="4" r="J12"/>
      <c s="4" r="K12"/>
      <c s="4" r="L12"/>
      <c s="4" r="M12"/>
      <c s="4" r="N12"/>
      <c s="4" r="O12"/>
      <c s="4" r="P12"/>
      <c s="4" r="Q12"/>
    </row>
    <row customHeight="1" r="13" ht="12.75">
      <c t="s" s="7" r="A13">
        <v>7</v>
      </c>
      <c s="4" r="H13"/>
      <c s="4" r="I13"/>
      <c s="4" r="J13"/>
      <c s="4" r="K13"/>
      <c s="4" r="L13"/>
      <c s="4" r="M13"/>
      <c s="4" r="N13"/>
      <c s="4" r="O13"/>
      <c s="4" r="P13"/>
      <c s="4" r="Q13"/>
    </row>
    <row customHeight="1" r="14" ht="12.75">
      <c t="s" s="7" r="A14">
        <v>8</v>
      </c>
      <c s="4" r="H14"/>
      <c s="4" r="I14"/>
      <c s="4" r="J14"/>
      <c s="4" r="K14"/>
      <c s="4" r="L14"/>
      <c s="4" r="M14"/>
      <c s="4" r="N14"/>
      <c s="4" r="O14"/>
      <c s="4" r="P14"/>
      <c s="4" r="Q14"/>
    </row>
    <row customHeight="1" r="15" ht="12.75">
      <c s="7" r="A15"/>
      <c s="10" r="B15"/>
      <c s="10" r="C15"/>
      <c s="10" r="D15"/>
      <c s="10" r="E15"/>
      <c s="11" r="F15"/>
      <c s="11" r="G15"/>
      <c s="4" r="H15"/>
      <c s="4" r="I15"/>
      <c s="4" r="J15"/>
      <c s="4" r="K15"/>
      <c s="4" r="L15"/>
      <c s="4" r="M15"/>
      <c s="4" r="N15"/>
      <c s="4" r="O15"/>
      <c s="4" r="P15"/>
      <c s="4" r="Q15"/>
    </row>
    <row customHeight="1" r="16" ht="12.75">
      <c t="s" s="8" r="A16">
        <v>9</v>
      </c>
      <c s="4" r="H16"/>
      <c s="4" r="I16"/>
      <c s="4" r="J16"/>
      <c s="4" r="K16"/>
      <c s="4" r="L16"/>
      <c s="4" r="M16"/>
      <c s="4" r="N16"/>
      <c s="4" r="O16"/>
      <c s="4" r="P16"/>
      <c s="4" r="Q16"/>
    </row>
    <row customHeight="1" r="17" ht="12.75">
      <c t="s" s="8" r="A17">
        <v>10</v>
      </c>
      <c s="4" r="H17"/>
      <c s="4" r="I17"/>
      <c s="4" r="J17"/>
      <c s="4" r="K17"/>
      <c s="4" r="L17"/>
      <c s="4" r="M17"/>
      <c s="4" r="N17"/>
      <c s="4" r="O17"/>
      <c s="4" r="P17"/>
      <c s="4" r="Q17"/>
    </row>
    <row customHeight="1" r="18" ht="12.75">
      <c s="7" r="A18"/>
      <c s="8" r="B18"/>
      <c s="8" r="C18"/>
      <c t="s" s="12" r="D18">
        <v>11</v>
      </c>
      <c s="4" r="H18"/>
      <c s="4" r="I18"/>
      <c s="4" r="J18"/>
      <c s="4" r="K18"/>
      <c s="4" r="L18"/>
      <c s="4" r="M18"/>
      <c s="4" r="N18"/>
      <c s="4" r="O18"/>
      <c s="4" r="P18"/>
      <c s="4" r="Q18"/>
    </row>
    <row customHeight="1" r="19" ht="67.5">
      <c t="s" s="13" r="A19">
        <v>12</v>
      </c>
      <c t="s" s="14" r="B19">
        <v>13</v>
      </c>
      <c t="s" s="15" r="E19">
        <v>14</v>
      </c>
      <c t="s" s="14" r="F19">
        <v>15</v>
      </c>
      <c t="s" s="14" r="G19">
        <v>16</v>
      </c>
      <c s="4" r="H19"/>
      <c s="4" r="I19"/>
      <c s="4" r="J19"/>
      <c s="4" r="K19"/>
      <c s="4" r="L19"/>
      <c s="4" r="M19"/>
      <c s="4" r="N19"/>
      <c s="4" r="O19"/>
      <c s="4" r="P19"/>
      <c s="4" r="Q19"/>
    </row>
    <row customHeight="1" r="20" ht="12.75">
      <c t="s" s="16" r="A20">
        <v>17</v>
      </c>
      <c t="s" s="17" r="B20">
        <v>18</v>
      </c>
      <c s="18" r="C20"/>
      <c s="19" r="D20"/>
      <c s="20" r="E20"/>
      <c t="str" s="21" r="F20">
        <f>F21+F27+F38+F39</f>
        <v>100474</v>
      </c>
      <c t="str" s="21" r="G20">
        <f>G21+G27+G38+G39</f>
        <v>113463</v>
      </c>
      <c s="22" r="H20"/>
      <c s="22" r="I20"/>
      <c s="22" r="J20"/>
      <c s="22" r="K20"/>
      <c s="22" r="L20"/>
      <c s="22" r="M20"/>
      <c s="22" r="N20"/>
      <c s="22" r="O20"/>
      <c s="22" r="P20"/>
      <c s="22" r="Q20"/>
    </row>
    <row customHeight="1" r="21" ht="12.75">
      <c t="s" s="23" r="A21">
        <v>19</v>
      </c>
      <c t="s" s="24" r="B21">
        <v>20</v>
      </c>
      <c s="25" r="C21"/>
      <c s="26" r="D21"/>
      <c t="s" s="27" r="E21">
        <v>21</v>
      </c>
      <c t="str" s="28" r="F21">
        <f>F22+F23+F24+F25+F26</f>
        <v>0</v>
      </c>
      <c t="str" s="28" r="G21">
        <f>G22+G23+G24+G25+G26</f>
        <v>0</v>
      </c>
      <c s="22" r="H21"/>
      <c s="22" r="I21"/>
      <c s="22" r="J21"/>
      <c s="22" r="K21"/>
      <c s="22" r="L21"/>
      <c s="22" r="M21"/>
      <c s="22" r="N21"/>
      <c s="22" r="O21"/>
      <c s="22" r="P21"/>
      <c s="22" r="Q21"/>
    </row>
    <row customHeight="1" r="22" ht="12.75">
      <c t="s" s="29" r="A22">
        <v>22</v>
      </c>
      <c s="30" r="B22"/>
      <c t="s" s="31" r="C22">
        <v>23</v>
      </c>
      <c s="32" r="D22"/>
      <c s="33" r="E22"/>
      <c s="34" r="F22"/>
      <c s="34" r="G22"/>
      <c s="22" r="H22"/>
      <c s="22" r="I22"/>
      <c s="22" r="J22"/>
      <c s="22" r="K22"/>
      <c s="22" r="L22"/>
      <c s="22" r="M22"/>
      <c s="22" r="N22"/>
      <c s="22" r="O22"/>
      <c s="22" r="P22"/>
      <c s="22" r="Q22"/>
    </row>
    <row customHeight="1" r="23" ht="12.75">
      <c t="s" s="29" r="A23">
        <v>24</v>
      </c>
      <c s="30" r="B23"/>
      <c t="s" s="31" r="C23">
        <v>25</v>
      </c>
      <c s="35" r="D23"/>
      <c s="36" r="E23"/>
      <c s="34" r="F23"/>
      <c s="34" r="G23">
        <v>0.0</v>
      </c>
      <c s="22" r="H23"/>
      <c s="22" r="I23"/>
      <c s="22" r="J23"/>
      <c s="22" r="K23"/>
      <c s="22" r="L23"/>
      <c s="22" r="M23"/>
      <c s="22" r="N23"/>
      <c s="22" r="O23"/>
      <c s="22" r="P23"/>
      <c s="22" r="Q23"/>
    </row>
    <row customHeight="1" r="24" ht="12.75">
      <c t="s" s="29" r="A24">
        <v>26</v>
      </c>
      <c s="30" r="B24"/>
      <c t="s" s="31" r="C24">
        <v>27</v>
      </c>
      <c s="35" r="D24"/>
      <c s="36" r="E24"/>
      <c s="34" r="F24"/>
      <c s="34" r="G24"/>
      <c s="22" r="H24"/>
      <c s="22" r="I24"/>
      <c s="22" r="J24"/>
      <c s="22" r="K24"/>
      <c s="22" r="L24"/>
      <c s="22" r="M24"/>
      <c s="22" r="N24"/>
      <c s="22" r="O24"/>
      <c s="22" r="P24"/>
      <c s="22" r="Q24"/>
    </row>
    <row customHeight="1" r="25" ht="12.75">
      <c t="s" s="29" r="A25">
        <v>28</v>
      </c>
      <c s="30" r="B25"/>
      <c t="s" s="31" r="C25">
        <v>29</v>
      </c>
      <c s="35" r="D25"/>
      <c s="37" r="E25"/>
      <c s="34" r="F25"/>
      <c s="34" r="G25"/>
      <c s="22" r="H25"/>
      <c s="22" r="I25"/>
      <c s="22" r="J25"/>
      <c s="22" r="K25"/>
      <c s="22" r="L25"/>
      <c s="22" r="M25"/>
      <c s="22" r="N25"/>
      <c s="22" r="O25"/>
      <c s="22" r="P25"/>
      <c s="22" r="Q25"/>
    </row>
    <row customHeight="1" r="26" ht="12.75">
      <c t="s" s="38" r="A26">
        <v>30</v>
      </c>
      <c s="30" r="B26"/>
      <c t="s" s="39" r="C26">
        <v>31</v>
      </c>
      <c s="32" r="D26"/>
      <c s="37" r="E26"/>
      <c s="34" r="F26"/>
      <c s="34" r="G26"/>
      <c s="22" r="H26"/>
      <c s="22" r="I26"/>
      <c s="22" r="J26"/>
      <c s="22" r="K26"/>
      <c s="22" r="L26"/>
      <c s="22" r="M26"/>
      <c s="22" r="N26"/>
      <c s="22" r="O26"/>
      <c s="22" r="P26"/>
      <c s="22" r="Q26"/>
    </row>
    <row customHeight="1" r="27" ht="12.75">
      <c t="s" s="40" r="A27">
        <v>32</v>
      </c>
      <c t="s" s="41" r="B27">
        <v>33</v>
      </c>
      <c s="42" r="C27"/>
      <c s="43" r="D27"/>
      <c t="s" s="44" r="E27">
        <v>34</v>
      </c>
      <c t="str" s="28" r="F27">
        <f>F28+F29+F30+F31+F32+F33+F34+F35+F36+F37</f>
        <v>100474</v>
      </c>
      <c t="str" s="28" r="G27">
        <f>G28+G29+G30+G31+G32+G33+G34+G35+G36+G37</f>
        <v>113463</v>
      </c>
      <c s="22" r="H27"/>
      <c s="22" r="I27"/>
      <c s="22" r="J27"/>
      <c s="22" r="K27"/>
      <c s="22" r="L27"/>
      <c s="22" r="M27"/>
      <c s="22" r="N27"/>
      <c s="22" r="O27"/>
      <c s="22" r="P27"/>
      <c s="22" r="Q27"/>
    </row>
    <row customHeight="1" r="28" ht="12.75">
      <c t="s" s="29" r="A28">
        <v>35</v>
      </c>
      <c s="30" r="B28"/>
      <c t="s" s="31" r="C28">
        <v>36</v>
      </c>
      <c s="35" r="D28"/>
      <c s="36" r="E28"/>
      <c s="34" r="F28"/>
      <c s="34" r="G28"/>
      <c s="22" r="H28"/>
      <c s="22" r="I28"/>
      <c s="22" r="J28"/>
      <c s="22" r="K28"/>
      <c s="22" r="L28"/>
      <c s="22" r="M28"/>
      <c s="22" r="N28"/>
      <c s="22" r="O28"/>
      <c s="22" r="P28"/>
      <c s="22" r="Q28"/>
    </row>
    <row customHeight="1" r="29" ht="12.75">
      <c t="s" s="29" r="A29">
        <v>37</v>
      </c>
      <c s="30" r="B29"/>
      <c t="s" s="31" r="C29">
        <v>38</v>
      </c>
      <c s="35" r="D29"/>
      <c s="36" r="E29"/>
      <c s="34" r="F29">
        <v>57389.0</v>
      </c>
      <c s="34" r="G29">
        <v>62369.0</v>
      </c>
      <c s="22" r="H29"/>
      <c s="22" r="I29"/>
      <c s="22" r="J29"/>
      <c s="22" r="K29"/>
      <c s="22" r="L29"/>
      <c s="22" r="M29"/>
      <c s="22" r="N29"/>
      <c s="22" r="O29"/>
      <c s="22" r="P29"/>
      <c s="22" r="Q29"/>
    </row>
    <row customHeight="1" r="30" ht="12.75">
      <c t="s" s="29" r="A30">
        <v>39</v>
      </c>
      <c s="30" r="B30"/>
      <c t="s" s="31" r="C30">
        <v>40</v>
      </c>
      <c s="35" r="D30"/>
      <c s="36" r="E30"/>
      <c s="34" r="F30"/>
      <c s="34" r="G30"/>
      <c s="22" r="H30"/>
      <c s="22" r="I30"/>
      <c s="22" r="J30"/>
      <c s="22" r="K30"/>
      <c s="22" r="L30"/>
      <c s="22" r="M30"/>
      <c s="22" r="N30"/>
      <c s="22" r="O30"/>
      <c s="22" r="P30"/>
      <c s="22" r="Q30"/>
    </row>
    <row customHeight="1" r="31" ht="12.75">
      <c t="s" s="29" r="A31">
        <v>41</v>
      </c>
      <c s="30" r="B31"/>
      <c t="s" s="31" r="C31">
        <v>42</v>
      </c>
      <c s="35" r="D31"/>
      <c s="36" r="E31"/>
      <c s="34" r="F31"/>
      <c s="34" r="G31"/>
      <c s="22" r="H31"/>
      <c s="22" r="I31"/>
      <c s="22" r="J31"/>
      <c s="22" r="K31"/>
      <c s="22" r="L31"/>
      <c s="22" r="M31"/>
      <c s="22" r="N31"/>
      <c s="22" r="O31"/>
      <c s="22" r="P31"/>
      <c s="22" r="Q31"/>
    </row>
    <row customHeight="1" r="32" ht="12.75">
      <c t="s" s="29" r="A32">
        <v>43</v>
      </c>
      <c s="30" r="B32"/>
      <c t="s" s="31" r="C32">
        <v>44</v>
      </c>
      <c s="35" r="D32"/>
      <c s="36" r="E32"/>
      <c s="34" r="F32">
        <v>34186.0</v>
      </c>
      <c s="34" r="G32">
        <v>39070.0</v>
      </c>
      <c s="22" r="H32"/>
      <c s="22" r="I32"/>
      <c s="22" r="J32"/>
      <c s="22" r="K32"/>
      <c s="22" r="L32"/>
      <c s="22" r="M32"/>
      <c s="22" r="N32"/>
      <c s="22" r="O32"/>
      <c s="22" r="P32"/>
      <c s="22" r="Q32"/>
    </row>
    <row customHeight="1" r="33" ht="12.75">
      <c t="s" s="29" r="A33">
        <v>45</v>
      </c>
      <c s="30" r="B33"/>
      <c t="s" s="31" r="C33">
        <v>46</v>
      </c>
      <c s="35" r="D33"/>
      <c s="36" r="E33"/>
      <c s="34" r="F33">
        <v>2350.0</v>
      </c>
      <c s="34" r="G33">
        <v>2794.0</v>
      </c>
      <c s="22" r="H33"/>
      <c s="22" r="I33"/>
      <c s="22" r="J33"/>
      <c s="22" r="K33"/>
      <c s="22" r="L33"/>
      <c s="22" r="M33"/>
      <c s="22" r="N33"/>
      <c s="22" r="O33"/>
      <c s="22" r="P33"/>
      <c s="22" r="Q33"/>
    </row>
    <row customHeight="1" r="34" ht="12.75">
      <c t="s" s="29" r="A34">
        <v>47</v>
      </c>
      <c s="30" r="B34"/>
      <c t="s" s="31" r="C34">
        <v>48</v>
      </c>
      <c s="35" r="D34"/>
      <c s="36" r="E34"/>
      <c s="34" r="F34"/>
      <c s="34" r="G34"/>
      <c s="22" r="H34"/>
      <c s="22" r="I34"/>
      <c s="22" r="J34"/>
      <c s="22" r="K34"/>
      <c s="22" r="L34"/>
      <c s="22" r="M34"/>
      <c s="22" r="N34"/>
      <c s="22" r="O34"/>
      <c s="22" r="P34"/>
      <c s="22" r="Q34"/>
    </row>
    <row customHeight="1" r="35" ht="12.75">
      <c t="s" s="29" r="A35">
        <v>49</v>
      </c>
      <c s="30" r="B35"/>
      <c t="s" s="31" r="C35">
        <v>50</v>
      </c>
      <c s="35" r="D35"/>
      <c s="36" r="E35"/>
      <c s="34" r="F35">
        <v>6549.0</v>
      </c>
      <c s="34" r="G35">
        <v>9230.0</v>
      </c>
      <c s="22" r="H35"/>
      <c s="22" r="I35"/>
      <c s="22" r="J35"/>
      <c s="22" r="K35"/>
      <c s="22" r="L35"/>
      <c s="22" r="M35"/>
      <c s="22" r="N35"/>
      <c s="22" r="O35"/>
      <c s="22" r="P35"/>
      <c s="22" r="Q35"/>
    </row>
    <row customHeight="1" r="36" ht="12.75">
      <c t="s" s="29" r="A36">
        <v>51</v>
      </c>
      <c s="45" r="B36"/>
      <c t="s" s="46" r="C36">
        <v>52</v>
      </c>
      <c s="47" r="D36"/>
      <c s="36" r="E36"/>
      <c s="34" r="F36"/>
      <c s="34" r="G36"/>
      <c s="22" r="H36"/>
      <c s="22" r="I36"/>
      <c s="22" r="J36"/>
      <c s="22" r="K36"/>
      <c s="22" r="L36"/>
      <c s="22" r="M36"/>
      <c s="22" r="N36"/>
      <c s="22" r="O36"/>
      <c s="22" r="P36"/>
      <c s="22" r="Q36"/>
    </row>
    <row customHeight="1" r="37" ht="12.75">
      <c t="s" s="29" r="A37">
        <v>53</v>
      </c>
      <c s="30" r="B37"/>
      <c t="s" s="31" r="C37">
        <v>54</v>
      </c>
      <c s="35" r="D37"/>
      <c s="37" r="E37"/>
      <c s="34" r="F37"/>
      <c s="34" r="G37"/>
      <c s="22" r="H37"/>
      <c s="22" r="I37"/>
      <c s="22" r="J37"/>
      <c s="22" r="K37"/>
      <c s="22" r="L37"/>
      <c s="22" r="M37"/>
      <c s="22" r="N37"/>
      <c s="22" r="O37"/>
      <c s="22" r="P37"/>
      <c s="22" r="Q37"/>
    </row>
    <row customHeight="1" r="38" ht="12.75">
      <c t="s" s="48" r="A38">
        <v>55</v>
      </c>
      <c t="s" s="49" r="B38">
        <v>56</v>
      </c>
      <c s="49" r="C38"/>
      <c s="37" r="D38"/>
      <c s="37" r="E38"/>
      <c s="34" r="F38"/>
      <c s="34" r="G38"/>
      <c s="22" r="H38"/>
      <c s="22" r="I38"/>
      <c s="22" r="J38"/>
      <c s="22" r="K38"/>
      <c s="22" r="L38"/>
      <c s="22" r="M38"/>
      <c s="22" r="N38"/>
      <c s="22" r="O38"/>
      <c s="22" r="P38"/>
      <c s="22" r="Q38"/>
    </row>
    <row customHeight="1" r="39" ht="12.75">
      <c t="s" s="48" r="A39">
        <v>57</v>
      </c>
      <c t="s" s="49" r="B39">
        <v>58</v>
      </c>
      <c s="49" r="C39"/>
      <c s="37" r="D39"/>
      <c s="36" r="E39"/>
      <c s="34" r="F39"/>
      <c s="34" r="G39"/>
      <c s="22" r="H39"/>
      <c s="22" r="I39"/>
      <c s="22" r="J39"/>
      <c s="22" r="K39"/>
      <c s="22" r="L39"/>
      <c s="22" r="M39"/>
      <c s="22" r="N39"/>
      <c s="22" r="O39"/>
      <c s="22" r="P39"/>
      <c s="22" r="Q39"/>
    </row>
    <row customHeight="1" r="40" ht="12.75">
      <c t="s" s="14" r="A40">
        <v>59</v>
      </c>
      <c t="s" s="50" r="B40">
        <v>60</v>
      </c>
      <c s="51" r="C40"/>
      <c s="52" r="D40"/>
      <c s="36" r="E40"/>
      <c s="53" r="F40"/>
      <c s="53" r="G40"/>
      <c s="22" r="H40"/>
      <c s="22" r="I40"/>
      <c s="22" r="J40"/>
      <c s="22" r="K40"/>
      <c s="22" r="L40"/>
      <c s="22" r="M40"/>
      <c s="22" r="N40"/>
      <c s="22" r="O40"/>
      <c s="22" r="P40"/>
      <c s="22" r="Q40"/>
    </row>
    <row customHeight="1" r="41" ht="12.75">
      <c t="s" s="16" r="A41">
        <v>61</v>
      </c>
      <c t="s" s="17" r="B41">
        <v>62</v>
      </c>
      <c s="18" r="C41"/>
      <c s="19" r="D41"/>
      <c t="s" s="44" r="E41">
        <v>63</v>
      </c>
      <c t="str" s="21" r="F41">
        <f>F42+F48++F49+F56+F57</f>
        <v>166499</v>
      </c>
      <c t="str" s="21" r="G41">
        <f>G42+G48++G49+G56+G57</f>
        <v>144221</v>
      </c>
      <c s="22" r="H41"/>
      <c s="22" r="I41"/>
      <c s="22" r="J41"/>
      <c s="22" r="K41"/>
      <c s="22" r="L41"/>
      <c s="22" r="M41"/>
      <c s="22" r="N41"/>
      <c s="22" r="O41"/>
      <c s="22" r="P41"/>
      <c s="22" r="Q41"/>
    </row>
    <row customHeight="1" r="42" ht="12.75">
      <c t="s" s="23" r="A42">
        <v>64</v>
      </c>
      <c t="s" s="24" r="B42">
        <v>65</v>
      </c>
      <c s="54" r="C42"/>
      <c s="55" r="D42"/>
      <c s="56" r="E42"/>
      <c t="str" s="28" r="F42">
        <f>F43+F44+F45+F46+F47</f>
        <v>1</v>
      </c>
      <c t="str" s="28" r="G42">
        <f>G43+G44+G45+G46+G47</f>
        <v>1</v>
      </c>
      <c s="22" r="H42"/>
      <c s="22" r="I42"/>
      <c s="22" r="J42"/>
      <c s="22" r="K42"/>
      <c s="22" r="L42"/>
      <c s="22" r="M42"/>
      <c s="22" r="N42"/>
      <c s="22" r="O42"/>
      <c s="22" r="P42"/>
      <c s="22" r="Q42"/>
    </row>
    <row customHeight="1" r="43" ht="12.75">
      <c t="s" s="57" r="A43">
        <v>66</v>
      </c>
      <c s="45" r="B43"/>
      <c t="s" s="46" r="C43">
        <v>67</v>
      </c>
      <c s="47" r="D43"/>
      <c s="36" r="E43"/>
      <c s="34" r="F43"/>
      <c s="34" r="G43"/>
      <c s="22" r="H43"/>
      <c s="22" r="I43"/>
      <c s="22" r="J43"/>
      <c s="22" r="K43"/>
      <c s="22" r="L43"/>
      <c s="22" r="M43"/>
      <c s="22" r="N43"/>
      <c s="22" r="O43"/>
      <c s="22" r="P43"/>
      <c s="22" r="Q43"/>
    </row>
    <row customHeight="1" r="44" ht="12.75">
      <c t="s" s="57" r="A44">
        <v>68</v>
      </c>
      <c s="45" r="B44"/>
      <c t="s" s="46" r="C44">
        <v>69</v>
      </c>
      <c s="47" r="D44"/>
      <c s="36" r="E44"/>
      <c s="34" r="F44">
        <v>1.0</v>
      </c>
      <c s="34" r="G44">
        <v>1.0</v>
      </c>
      <c s="22" r="H44"/>
      <c s="22" r="I44"/>
      <c s="22" r="J44"/>
      <c s="22" r="K44"/>
      <c s="22" r="L44"/>
      <c s="22" r="M44"/>
      <c s="22" r="N44"/>
      <c s="22" r="O44"/>
      <c s="22" r="P44"/>
      <c s="22" r="Q44"/>
    </row>
    <row customHeight="1" r="45" ht="12.75">
      <c t="s" s="57" r="A45">
        <v>70</v>
      </c>
      <c s="45" r="B45"/>
      <c t="s" s="46" r="C45">
        <v>71</v>
      </c>
      <c s="47" r="D45"/>
      <c s="36" r="E45"/>
      <c s="34" r="F45"/>
      <c s="34" r="G45"/>
      <c s="22" r="H45"/>
      <c s="22" r="I45"/>
      <c s="22" r="J45"/>
      <c s="22" r="K45"/>
      <c s="22" r="L45"/>
      <c s="22" r="M45"/>
      <c s="22" r="N45"/>
      <c s="22" r="O45"/>
      <c s="22" r="P45"/>
      <c s="22" r="Q45"/>
    </row>
    <row customHeight="1" r="46" ht="12.75">
      <c t="s" s="57" r="A46">
        <v>72</v>
      </c>
      <c s="45" r="B46"/>
      <c t="s" s="46" r="C46">
        <v>73</v>
      </c>
      <c s="47" r="D46"/>
      <c s="36" r="E46"/>
      <c s="34" r="F46"/>
      <c s="34" r="G46"/>
      <c s="22" r="H46"/>
      <c s="22" r="I46"/>
      <c s="22" r="J46"/>
      <c s="22" r="K46"/>
      <c s="22" r="L46"/>
      <c s="22" r="M46"/>
      <c s="22" r="N46"/>
      <c s="22" r="O46"/>
      <c s="22" r="P46"/>
      <c s="22" r="Q46"/>
    </row>
    <row customHeight="1" r="47" ht="12.75">
      <c t="s" s="57" r="A47">
        <v>74</v>
      </c>
      <c s="58" r="B47"/>
      <c t="s" s="59" r="C47">
        <v>75</v>
      </c>
      <c s="36" r="E47"/>
      <c s="34" r="F47"/>
      <c s="34" r="G47"/>
      <c s="22" r="H47"/>
      <c s="22" r="I47"/>
      <c s="22" r="J47"/>
      <c s="22" r="K47"/>
      <c s="22" r="L47"/>
      <c s="22" r="M47"/>
      <c s="22" r="N47"/>
      <c s="22" r="O47"/>
      <c s="22" r="P47"/>
      <c s="22" r="Q47"/>
    </row>
    <row customHeight="1" r="48" ht="12.75">
      <c t="s" s="60" r="A48">
        <v>76</v>
      </c>
      <c t="s" s="61" r="B48">
        <v>77</v>
      </c>
      <c s="62" r="C48"/>
      <c s="63" r="D48"/>
      <c s="37" r="E48"/>
      <c s="34" r="F48">
        <v>4146.0</v>
      </c>
      <c s="34" r="G48">
        <v>0.0</v>
      </c>
      <c s="22" r="H48"/>
      <c s="22" r="I48"/>
      <c s="22" r="J48"/>
      <c s="22" r="K48"/>
      <c s="22" r="L48"/>
      <c s="22" r="M48"/>
      <c s="22" r="N48"/>
      <c s="22" r="O48"/>
      <c s="22" r="P48"/>
      <c s="22" r="Q48"/>
    </row>
    <row customHeight="1" r="49" ht="12.75">
      <c t="s" s="23" r="A49">
        <v>78</v>
      </c>
      <c t="s" s="24" r="B49">
        <v>79</v>
      </c>
      <c s="54" r="C49"/>
      <c s="55" r="D49"/>
      <c t="s" s="44" r="E49">
        <v>80</v>
      </c>
      <c t="str" s="28" r="F49">
        <f>F50+F51+F52+F53+F54+F55</f>
        <v>138145</v>
      </c>
      <c t="str" s="28" r="G49">
        <f>G50+G51+G52+G53+G54+G55</f>
        <v>130526</v>
      </c>
      <c s="22" r="H49"/>
      <c s="22" r="I49"/>
      <c s="22" r="J49"/>
      <c s="22" r="K49"/>
      <c s="22" r="L49"/>
      <c s="22" r="M49"/>
      <c s="22" r="N49"/>
      <c s="22" r="O49"/>
      <c s="22" r="P49"/>
      <c s="22" r="Q49"/>
    </row>
    <row customHeight="1" r="50" ht="12.75">
      <c t="s" s="57" r="A50">
        <v>81</v>
      </c>
      <c s="64" r="B50"/>
      <c t="s" s="65" r="C50">
        <v>82</v>
      </c>
      <c s="66" r="D50"/>
      <c s="37" r="E50"/>
      <c s="34" r="F50"/>
      <c s="34" r="G50"/>
      <c s="22" r="H50"/>
      <c s="22" r="I50"/>
      <c s="22" r="J50"/>
      <c s="22" r="K50"/>
      <c s="22" r="L50"/>
      <c s="22" r="M50"/>
      <c s="22" r="N50"/>
      <c s="22" r="O50"/>
      <c s="22" r="P50"/>
      <c s="22" r="Q50"/>
    </row>
    <row customHeight="1" r="51" ht="12.75">
      <c t="s" s="67" r="A51">
        <v>83</v>
      </c>
      <c s="45" r="B51"/>
      <c t="s" s="46" r="C51">
        <v>84</v>
      </c>
      <c s="68" r="D51"/>
      <c s="69" r="E51"/>
      <c s="70" r="F51"/>
      <c s="71" r="G51"/>
      <c s="22" r="H51"/>
      <c s="22" r="I51"/>
      <c s="22" r="J51"/>
      <c s="22" r="K51"/>
      <c s="22" r="L51"/>
      <c s="22" r="M51"/>
      <c s="22" r="N51"/>
      <c s="22" r="O51"/>
      <c s="22" r="P51"/>
      <c s="22" r="Q51"/>
    </row>
    <row customHeight="1" r="52" ht="12.75">
      <c t="s" s="57" r="A52">
        <v>85</v>
      </c>
      <c s="45" r="B52"/>
      <c t="s" s="46" r="C52">
        <v>86</v>
      </c>
      <c s="47" r="D52"/>
      <c s="37" r="E52"/>
      <c s="34" r="F52"/>
      <c s="34" r="G52"/>
      <c s="22" r="H52"/>
      <c s="22" r="I52"/>
      <c s="22" r="J52"/>
      <c s="22" r="K52"/>
      <c s="22" r="L52"/>
      <c s="22" r="M52"/>
      <c s="22" r="N52"/>
      <c s="22" r="O52"/>
      <c s="22" r="P52"/>
      <c s="22" r="Q52"/>
    </row>
    <row customHeight="1" r="53" ht="12.75">
      <c t="s" s="57" r="A53">
        <v>87</v>
      </c>
      <c s="45" r="B53"/>
      <c t="s" s="59" r="C53">
        <v>88</v>
      </c>
      <c s="37" r="E53"/>
      <c s="34" r="F53"/>
      <c s="34" r="G53"/>
      <c s="22" r="H53"/>
      <c s="22" r="I53"/>
      <c s="22" r="J53"/>
      <c s="22" r="K53"/>
      <c s="22" r="L53"/>
      <c s="22" r="M53"/>
      <c s="22" r="N53"/>
      <c s="22" r="O53"/>
      <c s="22" r="P53"/>
      <c s="22" r="Q53"/>
    </row>
    <row customHeight="1" r="54" ht="12.75">
      <c t="s" s="57" r="A54">
        <v>89</v>
      </c>
      <c s="45" r="B54"/>
      <c t="s" s="46" r="C54">
        <v>90</v>
      </c>
      <c s="47" r="D54"/>
      <c s="37" r="E54"/>
      <c s="34" r="F54">
        <v>122972.0</v>
      </c>
      <c s="34" r="G54">
        <v>120496.0</v>
      </c>
      <c s="22" r="H54"/>
      <c s="22" r="I54"/>
      <c s="22" r="J54"/>
      <c s="22" r="K54"/>
      <c s="22" r="L54"/>
      <c s="22" r="M54"/>
      <c s="22" r="N54"/>
      <c s="22" r="O54"/>
      <c s="22" r="P54"/>
      <c s="22" r="Q54"/>
    </row>
    <row customHeight="1" r="55" ht="12.75">
      <c t="s" s="57" r="A55">
        <v>91</v>
      </c>
      <c s="45" r="B55"/>
      <c t="s" s="46" r="C55">
        <v>92</v>
      </c>
      <c s="47" r="D55"/>
      <c s="37" r="E55"/>
      <c s="34" r="F55">
        <v>15173.0</v>
      </c>
      <c s="34" r="G55">
        <v>10030.0</v>
      </c>
      <c s="22" r="H55"/>
      <c s="22" r="I55"/>
      <c s="22" r="J55"/>
      <c s="22" r="K55"/>
      <c s="22" r="L55"/>
      <c s="22" r="M55"/>
      <c s="22" r="N55"/>
      <c s="22" r="O55"/>
      <c s="22" r="P55"/>
      <c s="22" r="Q55"/>
    </row>
    <row customHeight="1" r="56" ht="12.75">
      <c t="s" s="60" r="A56">
        <v>93</v>
      </c>
      <c t="s" s="72" r="B56">
        <v>94</v>
      </c>
      <c s="72" r="C56"/>
      <c s="73" r="D56"/>
      <c s="37" r="E56"/>
      <c s="34" r="F56"/>
      <c s="34" r="G56"/>
      <c s="22" r="H56"/>
      <c s="22" r="I56"/>
      <c s="22" r="J56"/>
      <c s="22" r="K56"/>
      <c s="22" r="L56"/>
      <c s="22" r="M56"/>
      <c s="22" r="N56"/>
      <c s="22" r="O56"/>
      <c s="22" r="P56"/>
      <c s="22" r="Q56"/>
    </row>
    <row customHeight="1" r="57" ht="12.75">
      <c t="s" s="60" r="A57">
        <v>95</v>
      </c>
      <c t="s" s="72" r="B57">
        <v>96</v>
      </c>
      <c s="72" r="C57"/>
      <c s="73" r="D57"/>
      <c s="37" r="E57"/>
      <c s="74" r="F57">
        <v>24207.0</v>
      </c>
      <c s="34" r="G57">
        <v>13694.0</v>
      </c>
      <c s="22" r="H57"/>
      <c s="22" r="I57"/>
      <c s="22" r="J57"/>
      <c s="22" r="K57"/>
      <c s="22" r="L57"/>
      <c s="22" r="M57"/>
      <c s="22" r="N57"/>
      <c s="22" r="O57"/>
      <c s="22" r="P57"/>
      <c s="22" r="Q57"/>
    </row>
    <row customHeight="1" r="58" ht="12.75">
      <c s="16" r="A58"/>
      <c t="s" s="17" r="B58">
        <v>97</v>
      </c>
      <c s="18" r="C58"/>
      <c s="19" r="D58"/>
      <c s="75" r="E58"/>
      <c t="str" s="21" r="F58">
        <f>F20+F40+F41</f>
        <v>266973</v>
      </c>
      <c t="str" s="21" r="G58">
        <f>G20+G40+G41</f>
        <v>257684</v>
      </c>
      <c s="22" r="H58"/>
      <c s="22" r="I58"/>
      <c s="22" r="J58"/>
      <c s="22" r="K58"/>
      <c s="22" r="L58"/>
      <c s="22" r="M58"/>
      <c s="22" r="N58"/>
      <c s="22" r="O58"/>
      <c s="22" r="P58"/>
      <c s="22" r="Q58"/>
    </row>
    <row customHeight="1" r="59" ht="12.75">
      <c t="s" s="76" r="A59">
        <v>98</v>
      </c>
      <c t="s" s="77" r="B59">
        <v>99</v>
      </c>
      <c s="77" r="C59"/>
      <c s="78" r="D59"/>
      <c t="s" s="79" r="E59">
        <v>100</v>
      </c>
      <c t="str" s="80" r="F59">
        <f>F60+F61+F62+F63</f>
        <v>109508</v>
      </c>
      <c t="str" s="80" r="G59">
        <f>G60+G61+G62+G63</f>
        <v>120062</v>
      </c>
      <c s="22" r="H59"/>
      <c s="22" r="I59"/>
      <c s="22" r="J59"/>
      <c s="22" r="K59"/>
      <c s="22" r="L59"/>
      <c s="22" r="M59"/>
      <c s="22" r="N59"/>
      <c s="22" r="O59"/>
      <c s="22" r="P59"/>
      <c s="22" r="Q59"/>
    </row>
    <row customHeight="1" r="60" ht="12.75">
      <c t="s" s="48" r="A60">
        <v>101</v>
      </c>
      <c t="s" s="49" r="B60">
        <v>102</v>
      </c>
      <c s="49" r="C60"/>
      <c s="37" r="D60"/>
      <c s="37" r="E60"/>
      <c s="34" r="F60">
        <v>11000.0</v>
      </c>
      <c s="34" r="G60">
        <v>11480.0</v>
      </c>
      <c s="22" r="H60"/>
      <c s="22" r="I60"/>
      <c s="22" r="J60"/>
      <c s="22" r="K60"/>
      <c s="22" r="L60"/>
      <c s="22" r="M60"/>
      <c s="22" r="N60"/>
      <c s="22" r="O60"/>
      <c s="22" r="P60"/>
      <c s="22" r="Q60"/>
    </row>
    <row customHeight="1" r="61" ht="12.75">
      <c t="s" s="81" r="A61">
        <v>103</v>
      </c>
      <c t="s" s="82" r="B61">
        <v>104</v>
      </c>
      <c s="83" r="C61"/>
      <c s="84" r="D61"/>
      <c s="85" r="E61"/>
      <c s="86" r="F61">
        <v>89474.0</v>
      </c>
      <c s="86" r="G61">
        <v>101983.0</v>
      </c>
      <c s="22" r="H61"/>
      <c s="22" r="I61"/>
      <c s="22" r="J61"/>
      <c s="22" r="K61"/>
      <c s="22" r="L61"/>
      <c s="22" r="M61"/>
      <c s="22" r="N61"/>
      <c s="22" r="O61"/>
      <c s="22" r="P61"/>
      <c s="22" r="Q61"/>
    </row>
    <row customHeight="1" r="62" ht="12.75">
      <c t="s" s="48" r="A62">
        <v>105</v>
      </c>
      <c t="s" s="37" r="B62">
        <v>106</v>
      </c>
      <c s="37" r="E62"/>
      <c s="34" r="F62"/>
      <c s="34" r="G62"/>
      <c s="22" r="H62"/>
      <c s="22" r="I62"/>
      <c s="22" r="J62"/>
      <c s="22" r="K62"/>
      <c s="22" r="L62"/>
      <c s="22" r="M62"/>
      <c s="22" r="N62"/>
      <c s="22" r="O62"/>
      <c s="22" r="P62"/>
      <c s="22" r="Q62"/>
    </row>
    <row customHeight="1" r="63" ht="12.75">
      <c t="s" s="48" r="A63">
        <v>107</v>
      </c>
      <c t="s" s="49" r="B63">
        <v>108</v>
      </c>
      <c s="30" r="C63"/>
      <c s="87" r="D63"/>
      <c s="37" r="E63"/>
      <c s="34" r="F63">
        <v>9034.0</v>
      </c>
      <c s="34" r="G63">
        <v>6599.0</v>
      </c>
      <c s="22" r="H63"/>
      <c s="22" r="I63"/>
      <c s="22" r="J63"/>
      <c s="22" r="K63"/>
      <c s="22" r="L63"/>
      <c s="22" r="M63"/>
      <c s="22" r="N63"/>
      <c s="22" r="O63"/>
      <c s="22" r="P63"/>
      <c s="22" r="Q63"/>
    </row>
    <row customHeight="1" r="64" ht="12.75">
      <c t="s" s="16" r="A64">
        <v>109</v>
      </c>
      <c t="s" s="17" r="B64">
        <v>110</v>
      </c>
      <c s="18" r="C64"/>
      <c s="19" r="D64"/>
      <c t="s" s="44" r="E64">
        <v>111</v>
      </c>
      <c t="str" s="21" r="F64">
        <f>F65+F69</f>
        <v>138145</v>
      </c>
      <c t="str" s="21" r="G64">
        <f>G65+G69</f>
        <v>127591</v>
      </c>
      <c s="22" r="H64"/>
      <c s="22" r="I64"/>
      <c s="22" r="J64"/>
      <c s="22" r="K64"/>
      <c s="22" r="L64"/>
      <c s="22" r="M64"/>
      <c s="22" r="N64"/>
      <c s="22" r="O64"/>
      <c s="22" r="P64"/>
      <c s="22" r="Q64"/>
    </row>
    <row customHeight="1" r="65" ht="12.75">
      <c t="s" s="23" r="A65">
        <v>112</v>
      </c>
      <c t="s" s="24" r="B65">
        <v>113</v>
      </c>
      <c s="54" r="C65"/>
      <c s="55" r="D65"/>
      <c s="56" r="E65"/>
      <c t="str" s="28" r="F65">
        <f>F66+F67+F68</f>
        <v>0</v>
      </c>
      <c t="str" s="28" r="G65">
        <f>G66+G67+G68</f>
        <v>0</v>
      </c>
      <c s="22" r="H65"/>
      <c s="22" r="I65"/>
      <c s="22" r="J65"/>
      <c s="22" r="K65"/>
      <c s="22" r="L65"/>
      <c s="22" r="M65"/>
      <c s="22" r="N65"/>
      <c s="22" r="O65"/>
      <c s="22" r="P65"/>
      <c s="22" r="Q65"/>
    </row>
    <row customHeight="1" r="66" ht="12.75">
      <c t="s" s="29" r="A66">
        <v>114</v>
      </c>
      <c s="88" r="B66"/>
      <c t="s" s="31" r="C66">
        <v>115</v>
      </c>
      <c s="89" r="D66"/>
      <c s="37" r="E66"/>
      <c s="34" r="F66"/>
      <c s="34" r="G66"/>
      <c s="22" r="H66"/>
      <c s="22" r="I66"/>
      <c s="22" r="J66"/>
      <c s="22" r="K66"/>
      <c s="22" r="L66"/>
      <c s="22" r="M66"/>
      <c s="22" r="N66"/>
      <c s="22" r="O66"/>
      <c s="22" r="P66"/>
      <c s="22" r="Q66"/>
    </row>
    <row customHeight="1" r="67" ht="12.75">
      <c t="s" s="29" r="A67">
        <v>116</v>
      </c>
      <c s="30" r="B67"/>
      <c t="s" s="31" r="C67">
        <v>117</v>
      </c>
      <c s="35" r="D67"/>
      <c s="37" r="E67"/>
      <c s="34" r="F67"/>
      <c s="34" r="G67"/>
      <c s="22" r="H67"/>
      <c s="22" r="I67"/>
      <c s="22" r="J67"/>
      <c s="22" r="K67"/>
      <c s="22" r="L67"/>
      <c s="22" r="M67"/>
      <c s="22" r="N67"/>
      <c s="22" r="O67"/>
      <c s="22" r="P67"/>
      <c s="22" r="Q67"/>
    </row>
    <row customHeight="1" r="68" ht="12.75">
      <c t="s" s="29" r="A68">
        <v>118</v>
      </c>
      <c s="30" r="B68"/>
      <c t="s" s="31" r="C68">
        <v>119</v>
      </c>
      <c s="35" r="D68"/>
      <c s="36" r="E68"/>
      <c s="34" r="F68"/>
      <c s="34" r="G68"/>
      <c s="22" r="H68"/>
      <c s="22" r="I68"/>
      <c s="22" r="J68"/>
      <c s="22" r="K68"/>
      <c s="22" r="L68"/>
      <c s="22" r="M68"/>
      <c s="22" r="N68"/>
      <c s="22" r="O68"/>
      <c s="22" r="P68"/>
      <c s="22" r="Q68"/>
    </row>
    <row customHeight="1" r="69" ht="12.75">
      <c t="s" s="23" r="A69">
        <v>120</v>
      </c>
      <c t="s" s="41" r="B69">
        <v>121</v>
      </c>
      <c s="42" r="C69"/>
      <c s="43" r="D69"/>
      <c s="56" r="E69"/>
      <c t="str" s="28" r="F69">
        <f>F70+F71+F72+F73+F74+F75+F78+F79+F80+F81+F82+F83</f>
        <v>138145</v>
      </c>
      <c t="str" s="28" r="G69">
        <f>G70+G71+G72+G73+G74+G75+G78+G79+G80+G81+G82+G83</f>
        <v>127591</v>
      </c>
      <c s="90" r="H69"/>
      <c s="90" r="I69"/>
      <c s="90" r="J69"/>
      <c s="90" r="K69"/>
      <c s="90" r="L69"/>
      <c s="90" r="M69"/>
      <c s="90" r="N69"/>
      <c s="90" r="O69"/>
      <c s="90" r="P69"/>
      <c s="90" r="Q69"/>
    </row>
    <row customHeight="1" r="70" ht="12.75">
      <c t="s" s="29" r="A70">
        <v>122</v>
      </c>
      <c s="30" r="B70"/>
      <c t="s" s="31" r="C70">
        <v>123</v>
      </c>
      <c s="32" r="D70"/>
      <c s="37" r="E70"/>
      <c s="34" r="F70"/>
      <c s="34" r="G70"/>
      <c s="22" r="H70"/>
      <c s="22" r="I70"/>
      <c s="22" r="J70"/>
      <c s="22" r="K70"/>
      <c s="22" r="L70"/>
      <c s="22" r="M70"/>
      <c s="22" r="N70"/>
      <c s="22" r="O70"/>
      <c s="22" r="P70"/>
      <c s="22" r="Q70"/>
    </row>
    <row customHeight="1" r="71" ht="12.75">
      <c t="s" s="29" r="A71">
        <v>124</v>
      </c>
      <c s="88" r="B71"/>
      <c t="s" s="31" r="C71">
        <v>125</v>
      </c>
      <c s="89" r="D71"/>
      <c s="37" r="E71"/>
      <c s="34" r="F71"/>
      <c s="34" r="G71"/>
      <c s="22" r="H71"/>
      <c s="22" r="I71"/>
      <c s="22" r="J71"/>
      <c s="22" r="K71"/>
      <c s="22" r="L71"/>
      <c s="22" r="M71"/>
      <c s="22" r="N71"/>
      <c s="22" r="O71"/>
      <c s="22" r="P71"/>
      <c s="22" r="Q71"/>
    </row>
    <row customHeight="1" r="72" ht="12.75">
      <c t="s" s="29" r="A72">
        <v>126</v>
      </c>
      <c s="88" r="B72"/>
      <c t="s" s="31" r="C72">
        <v>127</v>
      </c>
      <c s="89" r="D72"/>
      <c s="37" r="E72"/>
      <c s="34" r="F72"/>
      <c s="34" r="G72"/>
      <c s="22" r="H72"/>
      <c s="22" r="I72"/>
      <c s="22" r="J72"/>
      <c s="22" r="K72"/>
      <c s="22" r="L72"/>
      <c s="22" r="M72"/>
      <c s="22" r="N72"/>
      <c s="22" r="O72"/>
      <c s="22" r="P72"/>
      <c s="22" r="Q72"/>
    </row>
    <row customHeight="1" r="73" ht="12.75">
      <c t="s" s="91" r="A73">
        <v>128</v>
      </c>
      <c s="64" r="B73"/>
      <c t="s" s="92" r="C73">
        <v>129</v>
      </c>
      <c s="66" r="D73"/>
      <c s="37" r="E73"/>
      <c s="34" r="F73"/>
      <c s="34" r="G73"/>
      <c s="22" r="H73"/>
      <c s="22" r="I73"/>
      <c s="22" r="J73"/>
      <c s="22" r="K73"/>
      <c s="22" r="L73"/>
      <c s="22" r="M73"/>
      <c s="22" r="N73"/>
      <c s="22" r="O73"/>
      <c s="22" r="P73"/>
      <c s="22" r="Q73"/>
    </row>
    <row customHeight="1" r="74" ht="12.75">
      <c t="s" s="48" r="A74">
        <v>130</v>
      </c>
      <c s="39" r="B74"/>
      <c t="s" s="39" r="C74">
        <v>131</v>
      </c>
      <c s="32" r="D74"/>
      <c s="32" r="E74"/>
      <c s="34" r="F74"/>
      <c s="34" r="G74"/>
      <c s="22" r="H74"/>
      <c s="22" r="I74"/>
      <c s="22" r="J74"/>
      <c s="22" r="K74"/>
      <c s="22" r="L74"/>
      <c s="22" r="M74"/>
      <c s="22" r="N74"/>
      <c s="22" r="O74"/>
      <c s="22" r="P74"/>
      <c s="22" r="Q74"/>
    </row>
    <row customHeight="1" r="75" ht="12.75">
      <c t="s" s="93" r="A75">
        <v>132</v>
      </c>
      <c s="42" r="B75"/>
      <c t="s" s="94" r="C75">
        <v>133</v>
      </c>
      <c s="95" r="D75"/>
      <c s="56" r="E75"/>
      <c t="str" s="28" r="F75">
        <f>F76+F77</f>
        <v>15173</v>
      </c>
      <c t="str" s="28" r="G75">
        <f>G76+G77</f>
        <v>7095</v>
      </c>
      <c s="22" r="H75"/>
      <c s="22" r="I75"/>
      <c s="22" r="J75"/>
      <c s="22" r="K75"/>
      <c s="22" r="L75"/>
      <c s="22" r="M75"/>
      <c s="22" r="N75"/>
      <c s="22" r="O75"/>
      <c s="22" r="P75"/>
      <c s="22" r="Q75"/>
    </row>
    <row customHeight="1" r="76" ht="12.75">
      <c t="s" s="57" r="A76">
        <v>134</v>
      </c>
      <c s="45" r="B76"/>
      <c s="68" r="C76"/>
      <c t="s" s="47" r="D76">
        <v>135</v>
      </c>
      <c s="37" r="E76"/>
      <c s="34" r="F76"/>
      <c s="34" r="G76"/>
      <c s="22" r="H76"/>
      <c s="22" r="I76"/>
      <c s="22" r="J76"/>
      <c s="22" r="K76"/>
      <c s="22" r="L76"/>
      <c s="22" r="M76"/>
      <c s="22" r="N76"/>
      <c s="22" r="O76"/>
      <c s="22" r="P76"/>
      <c s="22" r="Q76"/>
    </row>
    <row customHeight="1" r="77" ht="12.75">
      <c t="s" s="57" r="A77">
        <v>136</v>
      </c>
      <c s="45" r="B77"/>
      <c s="68" r="C77"/>
      <c t="s" s="47" r="D77">
        <v>137</v>
      </c>
      <c s="36" r="E77"/>
      <c s="34" r="F77">
        <v>15173.0</v>
      </c>
      <c s="34" r="G77">
        <v>7095.0</v>
      </c>
      <c s="22" r="H77"/>
      <c s="22" r="I77"/>
      <c s="22" r="J77"/>
      <c s="22" r="K77"/>
      <c s="22" r="L77"/>
      <c s="22" r="M77"/>
      <c s="22" r="N77"/>
      <c s="22" r="O77"/>
      <c s="22" r="P77"/>
      <c s="22" r="Q77"/>
    </row>
    <row customHeight="1" r="78" ht="12.75">
      <c t="s" s="57" r="A78">
        <v>138</v>
      </c>
      <c s="62" r="B78"/>
      <c t="s" s="96" r="C78">
        <v>139</v>
      </c>
      <c s="97" r="D78"/>
      <c s="36" r="E78"/>
      <c s="34" r="F78"/>
      <c s="34" r="G78"/>
      <c s="22" r="H78"/>
      <c s="22" r="I78"/>
      <c s="22" r="J78"/>
      <c s="22" r="K78"/>
      <c s="22" r="L78"/>
      <c s="22" r="M78"/>
      <c s="22" r="N78"/>
      <c s="22" r="O78"/>
      <c s="22" r="P78"/>
      <c s="22" r="Q78"/>
    </row>
    <row customHeight="1" r="79" ht="12.75">
      <c t="s" s="57" r="A79">
        <v>140</v>
      </c>
      <c s="98" r="B79"/>
      <c t="s" s="46" r="C79">
        <v>141</v>
      </c>
      <c s="99" r="D79"/>
      <c s="37" r="E79"/>
      <c s="34" r="F79"/>
      <c s="34" r="G79"/>
      <c s="22" r="H79"/>
      <c s="22" r="I79"/>
      <c s="22" r="J79"/>
      <c s="22" r="K79"/>
      <c s="22" r="L79"/>
      <c s="22" r="M79"/>
      <c s="22" r="N79"/>
      <c s="22" r="O79"/>
      <c s="22" r="P79"/>
      <c s="22" r="Q79"/>
    </row>
    <row customHeight="1" r="80" ht="12.75">
      <c t="s" s="57" r="A80">
        <v>142</v>
      </c>
      <c s="30" r="B80"/>
      <c t="s" s="31" r="C80">
        <v>143</v>
      </c>
      <c s="35" r="D80"/>
      <c s="37" r="E80"/>
      <c s="34" r="F80">
        <v>4592.0</v>
      </c>
      <c s="34" r="G80"/>
      <c s="22" r="H80"/>
      <c s="22" r="I80"/>
      <c s="22" r="J80"/>
      <c s="22" r="K80"/>
      <c s="22" r="L80"/>
      <c s="22" r="M80"/>
      <c s="22" r="N80"/>
      <c s="22" r="O80"/>
      <c s="22" r="P80"/>
      <c s="22" r="Q80"/>
    </row>
    <row customHeight="1" r="81" ht="12.75">
      <c t="s" s="57" r="A81">
        <v>144</v>
      </c>
      <c s="30" r="B81"/>
      <c t="s" s="31" r="C81">
        <v>145</v>
      </c>
      <c s="35" r="D81"/>
      <c s="37" r="E81"/>
      <c s="34" r="F81"/>
      <c s="34" r="G81">
        <v>10528.0</v>
      </c>
      <c s="22" r="H81"/>
      <c s="22" r="I81"/>
      <c s="22" r="J81"/>
      <c s="22" r="K81"/>
      <c s="22" r="L81"/>
      <c s="22" r="M81"/>
      <c s="22" r="N81"/>
      <c s="22" r="O81"/>
      <c s="22" r="P81"/>
      <c s="22" r="Q81"/>
    </row>
    <row customHeight="1" r="82" ht="12.75">
      <c t="s" s="29" r="A82">
        <v>146</v>
      </c>
      <c s="45" r="B82"/>
      <c t="s" s="46" r="C82">
        <v>147</v>
      </c>
      <c s="47" r="D82"/>
      <c s="37" r="E82"/>
      <c s="34" r="F82">
        <v>118380.0</v>
      </c>
      <c s="34" r="G82">
        <v>109968.0</v>
      </c>
      <c s="22" r="H82"/>
      <c s="22" r="I82"/>
      <c s="22" r="J82"/>
      <c s="22" r="K82"/>
      <c s="22" r="L82"/>
      <c s="22" r="M82"/>
      <c s="22" r="N82"/>
      <c s="22" r="O82"/>
      <c s="22" r="P82"/>
      <c s="22" r="Q82"/>
    </row>
    <row customHeight="1" r="83" ht="12.75">
      <c t="s" s="29" r="A83">
        <v>148</v>
      </c>
      <c s="30" r="B83"/>
      <c t="s" s="31" r="C83">
        <v>149</v>
      </c>
      <c s="35" r="D83"/>
      <c s="36" r="E83"/>
      <c s="34" r="F83"/>
      <c s="34" r="G83"/>
      <c s="22" r="H83"/>
      <c s="22" r="I83"/>
      <c s="22" r="J83"/>
      <c s="22" r="K83"/>
      <c s="22" r="L83"/>
      <c s="22" r="M83"/>
      <c s="22" r="N83"/>
      <c s="22" r="O83"/>
      <c s="22" r="P83"/>
      <c s="22" r="Q83"/>
    </row>
    <row customHeight="1" r="84" ht="12.75">
      <c t="s" s="16" r="A84">
        <v>150</v>
      </c>
      <c t="s" s="77" r="B84">
        <v>151</v>
      </c>
      <c s="100" r="C84"/>
      <c s="101" r="D84"/>
      <c t="s" s="102" r="E84">
        <v>152</v>
      </c>
      <c t="str" s="21" r="F84">
        <f>F85+F86+F89+F90</f>
        <v>19320</v>
      </c>
      <c s="21" r="G84">
        <v>10031.0</v>
      </c>
      <c s="22" r="H84"/>
      <c s="22" r="I84"/>
      <c s="22" r="J84"/>
      <c s="22" r="K84"/>
      <c s="22" r="L84"/>
      <c s="22" r="M84"/>
      <c s="22" r="N84"/>
      <c s="22" r="O84"/>
      <c s="22" r="P84"/>
      <c s="22" r="Q84"/>
    </row>
    <row customHeight="1" r="85" ht="12.75">
      <c t="s" s="48" r="A85">
        <v>153</v>
      </c>
      <c t="s" s="49" r="B85">
        <v>154</v>
      </c>
      <c s="30" r="C85"/>
      <c s="87" r="D85"/>
      <c s="36" r="E85"/>
      <c s="34" r="F85"/>
      <c s="34" r="G85"/>
      <c s="22" r="H85"/>
      <c s="22" r="I85"/>
      <c s="22" r="J85"/>
      <c s="22" r="K85"/>
      <c s="22" r="L85"/>
      <c s="22" r="M85"/>
      <c s="22" r="N85"/>
      <c s="22" r="O85"/>
      <c s="22" r="P85"/>
      <c s="22" r="Q85"/>
    </row>
    <row customHeight="1" r="86" ht="12.75">
      <c t="s" s="23" r="A86">
        <v>155</v>
      </c>
      <c t="s" s="24" r="B86">
        <v>156</v>
      </c>
      <c s="54" r="C86"/>
      <c s="55" r="D86"/>
      <c s="56" r="E86"/>
      <c t="str" s="28" r="F86">
        <f>F87+F88</f>
        <v>0</v>
      </c>
      <c t="str" s="28" r="G86">
        <f>G87+G88</f>
        <v>0</v>
      </c>
      <c s="22" r="H86"/>
      <c s="22" r="I86"/>
      <c s="22" r="J86"/>
      <c s="22" r="K86"/>
      <c s="22" r="L86"/>
      <c s="22" r="M86"/>
      <c s="22" r="N86"/>
      <c s="22" r="O86"/>
      <c s="22" r="P86"/>
      <c s="22" r="Q86"/>
    </row>
    <row customHeight="1" r="87" ht="12.75">
      <c t="s" s="29" r="A87">
        <v>157</v>
      </c>
      <c s="30" r="B87"/>
      <c t="s" s="31" r="C87">
        <v>158</v>
      </c>
      <c s="35" r="D87"/>
      <c s="37" r="E87"/>
      <c s="34" r="F87"/>
      <c s="34" r="G87"/>
      <c s="22" r="H87"/>
      <c s="22" r="I87"/>
      <c s="22" r="J87"/>
      <c s="22" r="K87"/>
      <c s="22" r="L87"/>
      <c s="22" r="M87"/>
      <c s="22" r="N87"/>
      <c s="22" r="O87"/>
      <c s="22" r="P87"/>
      <c s="22" r="Q87"/>
    </row>
    <row customHeight="1" r="88" ht="12.75">
      <c t="s" s="29" r="A88">
        <v>159</v>
      </c>
      <c s="30" r="B88"/>
      <c t="s" s="31" r="C88">
        <v>160</v>
      </c>
      <c s="35" r="D88"/>
      <c s="37" r="E88"/>
      <c s="34" r="F88"/>
      <c s="34" r="G88"/>
      <c s="22" r="H88"/>
      <c s="22" r="I88"/>
      <c s="22" r="J88"/>
      <c s="22" r="K88"/>
      <c s="22" r="L88"/>
      <c s="22" r="M88"/>
      <c s="22" r="N88"/>
      <c s="22" r="O88"/>
      <c s="22" r="P88"/>
      <c s="22" r="Q88"/>
    </row>
    <row customHeight="1" r="89" ht="12.75">
      <c t="s" s="60" r="A89">
        <v>161</v>
      </c>
      <c t="s" s="68" r="B89">
        <v>162</v>
      </c>
      <c s="68" r="C89"/>
      <c s="59" r="D89"/>
      <c s="37" r="E89"/>
      <c s="34" r="F89"/>
      <c s="34" r="G89"/>
      <c s="22" r="H89"/>
      <c s="22" r="I89"/>
      <c s="22" r="J89"/>
      <c s="22" r="K89"/>
      <c s="22" r="L89"/>
      <c s="22" r="M89"/>
      <c s="22" r="N89"/>
      <c s="22" r="O89"/>
      <c s="22" r="P89"/>
      <c s="22" r="Q89"/>
    </row>
    <row customHeight="1" r="90" ht="12.75">
      <c t="s" s="40" r="A90">
        <v>163</v>
      </c>
      <c t="s" s="41" r="B90">
        <v>164</v>
      </c>
      <c s="42" r="C90"/>
      <c s="43" r="D90"/>
      <c s="56" r="E90"/>
      <c t="str" s="28" r="F90">
        <f>F91+F92</f>
        <v>19320</v>
      </c>
      <c s="28" r="G90">
        <v>10031.0</v>
      </c>
      <c s="22" r="H90"/>
      <c s="22" r="I90"/>
      <c s="22" r="J90"/>
      <c s="22" r="K90"/>
      <c s="22" r="L90"/>
      <c s="22" r="M90"/>
      <c s="22" r="N90"/>
      <c s="22" r="O90"/>
      <c s="22" r="P90"/>
      <c s="22" r="Q90"/>
    </row>
    <row customHeight="1" r="91" ht="12.75">
      <c t="s" s="103" r="A91">
        <v>165</v>
      </c>
      <c s="18" r="B91"/>
      <c t="s" s="104" r="C91">
        <v>166</v>
      </c>
      <c s="105" r="D91"/>
      <c s="106" r="E91"/>
      <c s="28" r="F91">
        <v>9289.0</v>
      </c>
      <c s="28" r="G91">
        <v>-5572.0</v>
      </c>
      <c s="22" r="H91"/>
      <c s="22" r="I91"/>
      <c s="22" r="J91"/>
      <c s="22" r="K91"/>
      <c s="22" r="L91"/>
      <c s="22" r="M91"/>
      <c s="22" r="N91"/>
      <c s="22" r="O91"/>
      <c s="22" r="P91"/>
      <c s="22" r="Q91"/>
    </row>
    <row customHeight="1" r="92" ht="12.75">
      <c t="s" s="103" r="A92">
        <v>167</v>
      </c>
      <c s="18" r="B92"/>
      <c t="s" s="104" r="C92">
        <v>168</v>
      </c>
      <c s="105" r="D92"/>
      <c s="106" r="E92"/>
      <c s="28" r="F92">
        <v>10031.0</v>
      </c>
      <c s="28" r="G92">
        <v>15603.0</v>
      </c>
      <c s="22" r="H92"/>
      <c s="22" r="I92"/>
      <c s="22" r="J92"/>
      <c s="22" r="K92"/>
      <c s="22" r="L92"/>
      <c s="22" r="M92"/>
      <c s="22" r="N92"/>
      <c s="22" r="O92"/>
      <c s="22" r="P92"/>
      <c s="22" r="Q92"/>
    </row>
    <row customHeight="1" r="93" ht="12.75">
      <c t="s" s="14" r="A93">
        <v>169</v>
      </c>
      <c t="s" s="107" r="B93">
        <v>170</v>
      </c>
      <c s="108" r="C93"/>
      <c s="108" r="D93"/>
      <c s="36" r="E93"/>
      <c s="53" r="F93"/>
      <c s="53" r="G93"/>
      <c s="22" r="H93"/>
      <c s="22" r="I93"/>
      <c s="22" r="J93"/>
      <c s="22" r="K93"/>
      <c s="22" r="L93"/>
      <c s="22" r="M93"/>
      <c s="22" r="N93"/>
      <c s="22" r="O93"/>
      <c s="22" r="P93"/>
      <c s="22" r="Q93"/>
    </row>
    <row customHeight="1" r="94" ht="25.5">
      <c s="16" r="A94"/>
      <c t="s" s="75" r="B94">
        <v>171</v>
      </c>
      <c s="75" r="E94"/>
      <c s="21" r="F94">
        <v>266973.0</v>
      </c>
      <c t="str" s="21" r="G94">
        <f>IF(G59+G64+G84+G93=G58,G59+G64+G84+G93,0)</f>
        <v>257684</v>
      </c>
      <c s="22" r="H94"/>
      <c s="22" r="I94"/>
      <c s="22" r="J94"/>
      <c s="22" r="K94"/>
      <c s="22" r="L94"/>
      <c s="22" r="M94"/>
      <c s="22" r="N94"/>
      <c s="22" r="O94"/>
      <c s="22" r="P94"/>
      <c s="22" r="Q94"/>
    </row>
    <row customHeight="1" r="95" ht="12.75">
      <c s="109" r="A95"/>
      <c s="110" r="B95"/>
      <c s="110" r="C95"/>
      <c s="110" r="D95"/>
      <c s="110" r="E95"/>
      <c s="2" r="F95"/>
      <c s="2" r="G95"/>
      <c s="22" r="H95"/>
      <c s="22" r="I95"/>
      <c s="22" r="J95"/>
      <c s="22" r="K95"/>
      <c s="22" r="L95"/>
      <c s="22" r="M95"/>
      <c s="22" r="N95"/>
      <c s="22" r="O95"/>
      <c s="22" r="P95"/>
      <c s="22" r="Q95"/>
    </row>
    <row customHeight="1" r="96" ht="12.75">
      <c t="s" s="111" r="A96">
        <v>172</v>
      </c>
      <c t="s" s="112" r="F96">
        <v>173</v>
      </c>
      <c s="22" r="H96"/>
      <c s="22" r="I96"/>
      <c s="22" r="J96"/>
      <c s="22" r="K96"/>
      <c s="22" r="L96"/>
      <c s="22" r="M96"/>
      <c s="22" r="N96"/>
      <c s="22" r="O96"/>
      <c s="22" r="P96"/>
      <c s="22" r="Q96"/>
    </row>
    <row customHeight="1" r="97" ht="12.75">
      <c t="s" s="8" r="A97">
        <v>174</v>
      </c>
      <c t="s" s="8" r="F97">
        <v>175</v>
      </c>
      <c s="22" r="H97"/>
      <c s="22" r="I97"/>
      <c s="22" r="J97"/>
      <c s="22" r="K97"/>
      <c s="22" r="L97"/>
      <c s="22" r="M97"/>
      <c s="22" r="N97"/>
      <c s="22" r="O97"/>
      <c s="22" r="P97"/>
      <c s="22" r="Q97"/>
    </row>
    <row customHeight="1" r="98" ht="12.75">
      <c s="113" r="A98"/>
      <c s="113" r="B98"/>
      <c s="113" r="C98"/>
      <c s="113" r="D98"/>
      <c s="8" r="E98"/>
      <c s="8" r="F98"/>
      <c s="8" r="G98"/>
      <c s="22" r="H98"/>
      <c s="22" r="I98"/>
      <c s="22" r="J98"/>
      <c s="22" r="K98"/>
      <c s="22" r="L98"/>
      <c s="22" r="M98"/>
      <c s="22" r="N98"/>
      <c s="22" r="O98"/>
      <c s="22" r="P98"/>
      <c s="22" r="Q98"/>
    </row>
    <row customHeight="1" r="99" ht="12.75">
      <c s="22" r="A99"/>
      <c s="22" r="B99"/>
      <c s="22" r="C99"/>
      <c s="22" r="D99"/>
      <c s="2" r="E99"/>
      <c s="22" r="F99"/>
      <c s="22" r="G99"/>
      <c s="22" r="H99"/>
      <c s="22" r="I99"/>
      <c s="22" r="J99"/>
      <c s="22" r="K99"/>
      <c s="22" r="L99"/>
      <c s="22" r="M99"/>
      <c s="22" r="N99"/>
      <c s="22" r="O99"/>
      <c s="22" r="P99"/>
      <c s="22" r="Q99"/>
    </row>
  </sheetData>
  <mergeCells count="22">
    <mergeCell ref="C53:D53"/>
    <mergeCell ref="A97:E97"/>
    <mergeCell ref="F97:G97"/>
    <mergeCell ref="B62:D62"/>
    <mergeCell ref="B94:D94"/>
    <mergeCell ref="A96:E96"/>
    <mergeCell ref="F96:G96"/>
    <mergeCell ref="A12:E12"/>
    <mergeCell ref="A8:G8"/>
    <mergeCell ref="A9:G9"/>
    <mergeCell ref="A10:G11"/>
    <mergeCell ref="E2:G2"/>
    <mergeCell ref="E3:G3"/>
    <mergeCell ref="A5:G6"/>
    <mergeCell ref="A7:G7"/>
    <mergeCell ref="C47:D47"/>
    <mergeCell ref="D18:G18"/>
    <mergeCell ref="B19:D19"/>
    <mergeCell ref="A13:G13"/>
    <mergeCell ref="A14:G14"/>
    <mergeCell ref="A16:G16"/>
    <mergeCell ref="A17:G17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5.86"/>
    <col min="2" customWidth="1" max="2" width="1.86"/>
    <col min="3" customWidth="1" max="3" width="33.86"/>
    <col min="4" customWidth="1" max="4" width="8.43"/>
    <col min="5" customWidth="1" max="5" width="8.57"/>
    <col min="6" customWidth="1" max="6" width="12.43"/>
    <col min="7" customWidth="1" max="7" width="7.14"/>
    <col min="8" customWidth="1" max="8" width="8.86"/>
    <col min="9" customWidth="1" max="9" width="12.86"/>
    <col min="10" customWidth="1" max="19" width="9.14"/>
  </cols>
  <sheetData>
    <row customHeight="1" r="1" ht="12.75">
      <c s="213" r="A1"/>
      <c s="213" r="B1"/>
      <c s="213" r="C1"/>
      <c s="213" r="D1"/>
      <c s="213" r="E1"/>
      <c s="114" r="F1"/>
      <c s="213" r="G1"/>
      <c s="213" r="H1"/>
      <c s="213" r="I1"/>
      <c s="213" r="J1"/>
      <c s="213" r="K1"/>
      <c s="213" r="L1"/>
      <c s="213" r="M1"/>
      <c s="213" r="N1"/>
      <c s="213" r="O1"/>
      <c s="213" r="P1"/>
      <c s="213" r="Q1"/>
      <c s="213" r="R1"/>
      <c s="213" r="S1"/>
    </row>
    <row customHeight="1" r="2" ht="12.75">
      <c s="213" r="A2"/>
      <c s="213" r="B2"/>
      <c s="213" r="C2"/>
      <c s="213" r="D2"/>
      <c s="213" r="E2"/>
      <c t="s" s="346" r="F2">
        <v>1081</v>
      </c>
      <c s="213" r="J2"/>
      <c s="213" r="K2"/>
      <c s="213" r="L2"/>
      <c s="213" r="M2"/>
      <c s="213" r="N2"/>
      <c s="213" r="O2"/>
      <c s="213" r="P2"/>
      <c s="213" r="Q2"/>
      <c s="213" r="R2"/>
      <c s="213" r="S2"/>
    </row>
    <row customHeight="1" r="3" ht="12.75">
      <c s="213" r="A3"/>
      <c s="146" r="B3"/>
      <c s="213" r="C3"/>
      <c s="213" r="D3"/>
      <c s="213" r="E3"/>
      <c t="s" s="116" r="F3">
        <v>1082</v>
      </c>
      <c s="213" r="G3"/>
      <c s="213" r="H3"/>
      <c s="213" r="I3"/>
      <c s="213" r="J3"/>
      <c s="213" r="K3"/>
      <c s="213" r="L3"/>
      <c s="213" r="M3"/>
      <c s="213" r="N3"/>
      <c s="213" r="O3"/>
      <c s="213" r="P3"/>
      <c s="213" r="Q3"/>
      <c s="213" r="R3"/>
      <c s="213" r="S3"/>
    </row>
    <row customHeight="1" r="4" ht="12.75">
      <c s="213" r="A4"/>
      <c s="213" r="B4"/>
      <c s="213" r="C4"/>
      <c s="213" r="D4"/>
      <c s="213" r="E4"/>
      <c s="213" r="F4"/>
      <c s="213" r="G4"/>
      <c s="213" r="H4"/>
      <c s="213" r="I4"/>
      <c s="213" r="J4"/>
      <c s="213" r="K4"/>
      <c s="213" r="L4"/>
      <c s="213" r="M4"/>
      <c s="213" r="N4"/>
      <c s="213" r="O4"/>
      <c s="213" r="P4"/>
      <c s="213" r="Q4"/>
      <c s="213" r="R4"/>
      <c s="213" r="S4"/>
    </row>
    <row customHeight="1" r="5" ht="32.25">
      <c t="s" s="347" r="A5">
        <v>1083</v>
      </c>
      <c s="213" r="J5"/>
      <c s="213" r="K5"/>
      <c s="213" r="L5"/>
      <c s="213" r="M5"/>
      <c s="213" r="N5"/>
      <c s="213" r="O5"/>
      <c s="213" r="P5"/>
      <c s="213" r="Q5"/>
      <c s="213" r="R5"/>
      <c s="213" r="S5"/>
    </row>
    <row customHeight="1" r="6" ht="12.75">
      <c s="347" r="A6"/>
      <c s="347" r="B6"/>
      <c s="347" r="C6"/>
      <c s="347" r="D6"/>
      <c s="347" r="E6"/>
      <c s="347" r="F6"/>
      <c s="347" r="G6"/>
      <c s="347" r="H6"/>
      <c s="347" r="I6"/>
      <c s="213" r="J6"/>
      <c s="213" r="K6"/>
      <c s="213" r="L6"/>
      <c s="213" r="M6"/>
      <c s="213" r="N6"/>
      <c s="213" r="O6"/>
      <c s="213" r="P6"/>
      <c s="213" r="Q6"/>
      <c s="213" r="R6"/>
      <c s="213" r="S6"/>
    </row>
    <row customHeight="1" r="7" ht="31.5">
      <c t="s" s="347" r="A7">
        <v>1084</v>
      </c>
      <c s="213" r="J7"/>
      <c s="213" r="K7"/>
      <c s="213" r="L7"/>
      <c s="213" r="M7"/>
      <c s="213" r="N7"/>
      <c s="213" r="O7"/>
      <c s="213" r="P7"/>
      <c s="213" r="Q7"/>
      <c s="213" r="R7"/>
      <c s="213" r="S7"/>
    </row>
    <row customHeight="1" r="8" ht="12.75">
      <c s="213" r="A8"/>
      <c s="213" r="B8"/>
      <c s="213" r="C8"/>
      <c s="213" r="D8"/>
      <c s="213" r="E8"/>
      <c s="213" r="F8"/>
      <c s="213" r="G8"/>
      <c s="213" r="H8"/>
      <c s="213" r="I8"/>
      <c s="213" r="J8"/>
      <c s="213" r="K8"/>
      <c s="213" r="L8"/>
      <c s="213" r="M8"/>
      <c s="213" r="N8"/>
      <c s="213" r="O8"/>
      <c s="213" r="P8"/>
      <c s="213" r="Q8"/>
      <c s="213" r="R8"/>
      <c s="213" r="S8"/>
    </row>
    <row customHeight="1" r="9" ht="25.5">
      <c t="s" s="13" r="A9">
        <v>1085</v>
      </c>
      <c t="s" s="348" r="B9">
        <v>1086</v>
      </c>
      <c t="s" s="13" r="D9">
        <v>1087</v>
      </c>
      <c t="s" s="13" r="G9">
        <v>1088</v>
      </c>
      <c s="213" r="J9"/>
      <c s="213" r="K9"/>
      <c s="213" r="L9"/>
      <c s="213" r="M9"/>
      <c s="213" r="N9"/>
      <c s="213" r="O9"/>
      <c s="213" r="P9"/>
      <c s="213" r="Q9"/>
      <c s="213" r="R9"/>
      <c s="213" r="S9"/>
    </row>
    <row customHeight="1" r="10" ht="76.5">
      <c t="s" s="60" r="D10">
        <v>1089</v>
      </c>
      <c t="s" s="60" r="E10">
        <v>1090</v>
      </c>
      <c t="s" s="60" r="F10">
        <v>1091</v>
      </c>
      <c t="s" s="60" r="G10">
        <v>1092</v>
      </c>
      <c t="s" s="60" r="H10">
        <v>1093</v>
      </c>
      <c t="s" s="60" r="I10">
        <v>1094</v>
      </c>
      <c s="213" r="J10"/>
      <c s="213" r="K10"/>
      <c s="213" r="L10"/>
      <c s="213" r="M10"/>
      <c s="213" r="N10"/>
      <c s="213" r="O10"/>
      <c s="213" r="P10"/>
      <c s="213" r="Q10"/>
      <c s="213" r="R10"/>
      <c s="213" r="S10"/>
    </row>
    <row customHeight="1" r="11" ht="12.75">
      <c s="60" r="A11">
        <v>1.0</v>
      </c>
      <c s="57" r="B11">
        <v>2.0</v>
      </c>
      <c s="60" r="D11">
        <v>3.0</v>
      </c>
      <c s="60" r="E11">
        <v>4.0</v>
      </c>
      <c s="60" r="F11">
        <v>5.0</v>
      </c>
      <c s="60" r="G11">
        <v>6.0</v>
      </c>
      <c s="60" r="H11">
        <v>7.0</v>
      </c>
      <c s="60" r="I11">
        <v>8.0</v>
      </c>
      <c s="213" r="J11"/>
      <c s="213" r="K11"/>
      <c s="213" r="L11"/>
      <c s="213" r="M11"/>
      <c s="213" r="N11"/>
      <c s="213" r="O11"/>
      <c s="213" r="P11"/>
      <c s="213" r="Q11"/>
      <c s="213" r="R11"/>
      <c s="213" r="S11"/>
    </row>
    <row customHeight="1" r="12" ht="25.5">
      <c t="s" s="16" r="A12">
        <v>1095</v>
      </c>
      <c t="s" s="75" r="B12">
        <v>1096</v>
      </c>
      <c t="str" s="349" r="D12">
        <f>D13+D14+D17+D23+D24+D27</f>
        <v>0</v>
      </c>
      <c t="str" s="349" r="E12">
        <f>E13+E14+E17+E23+E24+E27</f>
        <v>138145</v>
      </c>
      <c t="str" s="349" r="F12">
        <f>F13+F14+F17+F23+F24+F27</f>
        <v>124901</v>
      </c>
      <c t="str" s="349" r="G12">
        <f>G13+G14+G17+G23+G24+G27</f>
        <v>130526</v>
      </c>
      <c t="str" s="349" r="H12">
        <f>H13+H14+H17+H23+H24+H27</f>
        <v>130526</v>
      </c>
      <c t="str" s="349" r="I12">
        <f>I13+I14+I17+I23+I24+I27</f>
        <v>0</v>
      </c>
      <c s="213" r="J12"/>
      <c s="213" r="K12"/>
      <c s="213" r="L12"/>
      <c s="213" r="M12"/>
      <c s="213" r="N12"/>
      <c s="213" r="O12"/>
      <c s="213" r="P12"/>
      <c s="213" r="Q12"/>
      <c s="213" r="R12"/>
      <c s="213" r="S12"/>
    </row>
    <row customHeight="1" r="13" ht="15.0">
      <c t="s" s="60" r="A13">
        <v>1097</v>
      </c>
      <c t="s" s="298" r="B13">
        <v>1098</v>
      </c>
      <c s="168" r="D13"/>
      <c s="168" r="E13"/>
      <c s="168" r="F13"/>
      <c s="168" r="G13"/>
      <c s="168" r="H13"/>
      <c s="168" r="I13"/>
      <c s="213" r="J13"/>
      <c s="213" r="K13"/>
      <c s="213" r="L13"/>
      <c s="213" r="M13"/>
      <c s="213" r="N13"/>
      <c s="213" r="O13"/>
      <c s="213" r="P13"/>
      <c s="213" r="Q13"/>
      <c s="213" r="R13"/>
      <c s="213" r="S13"/>
    </row>
    <row customHeight="1" r="14" ht="15.0">
      <c t="s" s="23" r="A14">
        <v>1099</v>
      </c>
      <c t="s" s="56" r="B14">
        <v>1100</v>
      </c>
      <c t="str" s="349" r="D14">
        <f>D15+D16</f>
        <v>0</v>
      </c>
      <c t="str" s="349" r="E14">
        <f>E15+E16</f>
        <v>0</v>
      </c>
      <c t="str" s="349" r="F14">
        <f>F15+F16</f>
        <v>0</v>
      </c>
      <c t="str" s="349" r="G14">
        <f>G15+G16</f>
        <v>0</v>
      </c>
      <c t="str" s="349" r="H14">
        <f>H15+H16</f>
        <v>0</v>
      </c>
      <c t="str" s="349" r="I14">
        <f>I15+I16</f>
        <v>0</v>
      </c>
      <c s="213" r="J14"/>
      <c s="213" r="K14"/>
      <c s="213" r="L14"/>
      <c s="213" r="M14"/>
      <c s="213" r="N14"/>
      <c s="213" r="O14"/>
      <c s="213" r="P14"/>
      <c s="213" r="Q14"/>
      <c s="213" r="R14"/>
      <c s="213" r="S14"/>
    </row>
    <row customHeight="1" r="15" ht="15.0">
      <c t="s" s="60" r="A15">
        <v>1101</v>
      </c>
      <c s="57" r="B15"/>
      <c t="s" s="300" r="C15">
        <v>1102</v>
      </c>
      <c s="168" r="D15"/>
      <c s="168" r="E15"/>
      <c s="168" r="F15"/>
      <c s="168" r="G15"/>
      <c s="168" r="H15"/>
      <c s="168" r="I15"/>
      <c s="213" r="J15"/>
      <c s="213" r="K15"/>
      <c s="213" r="L15"/>
      <c s="213" r="M15"/>
      <c s="213" r="N15"/>
      <c s="213" r="O15"/>
      <c s="213" r="P15"/>
      <c s="213" r="Q15"/>
      <c s="213" r="R15"/>
      <c s="213" r="S15"/>
    </row>
    <row customHeight="1" r="16" ht="15.0">
      <c t="s" s="60" r="A16">
        <v>1103</v>
      </c>
      <c s="57" r="B16"/>
      <c t="s" s="300" r="C16">
        <v>1104</v>
      </c>
      <c s="168" r="D16"/>
      <c s="168" r="E16"/>
      <c s="168" r="F16"/>
      <c s="168" r="G16"/>
      <c s="168" r="H16"/>
      <c s="168" r="I16"/>
      <c s="213" r="J16"/>
      <c s="213" r="K16"/>
      <c s="213" r="L16"/>
      <c s="213" r="M16"/>
      <c s="213" r="N16"/>
      <c s="213" r="O16"/>
      <c s="213" r="P16"/>
      <c s="213" r="Q16"/>
      <c s="213" r="R16"/>
      <c s="213" r="S16"/>
    </row>
    <row customHeight="1" r="17" ht="25.5">
      <c t="s" s="23" r="A17">
        <v>1105</v>
      </c>
      <c t="s" s="56" r="B17">
        <v>1106</v>
      </c>
      <c t="str" s="349" r="D17">
        <f>D18+D19+D20+D21+D22</f>
        <v>0</v>
      </c>
      <c t="str" s="349" r="E17">
        <f>E18+E19+E20+E21+E22</f>
        <v>0</v>
      </c>
      <c t="str" s="349" r="F17">
        <f>F18+F19+F20+F21+F22</f>
        <v>0</v>
      </c>
      <c t="str" s="349" r="G17">
        <f>G18+G19+G20+G21+G22</f>
        <v>0</v>
      </c>
      <c t="str" s="349" r="H17">
        <f>H18+H19+H20+H21+H22</f>
        <v>0</v>
      </c>
      <c t="str" s="349" r="I17">
        <f>I18+I19+I20+I21+I22</f>
        <v>0</v>
      </c>
      <c s="213" r="J17"/>
      <c s="213" r="K17"/>
      <c s="213" r="L17"/>
      <c s="213" r="M17"/>
      <c s="213" r="N17"/>
      <c s="213" r="O17"/>
      <c s="213" r="P17"/>
      <c s="213" r="Q17"/>
      <c s="213" r="R17"/>
      <c s="213" r="S17"/>
    </row>
    <row customHeight="1" r="18" ht="15.0">
      <c t="s" s="60" r="A18">
        <v>1107</v>
      </c>
      <c s="57" r="B18"/>
      <c t="s" s="300" r="C18">
        <v>1108</v>
      </c>
      <c s="168" r="D18"/>
      <c s="168" r="E18"/>
      <c s="168" r="F18"/>
      <c s="168" r="G18"/>
      <c s="168" r="H18"/>
      <c s="168" r="I18"/>
      <c s="213" r="J18"/>
      <c s="213" r="K18"/>
      <c s="213" r="L18"/>
      <c s="213" r="M18"/>
      <c s="213" r="N18"/>
      <c s="213" r="O18"/>
      <c s="213" r="P18"/>
      <c s="213" r="Q18"/>
      <c s="213" r="R18"/>
      <c s="213" r="S18"/>
    </row>
    <row customHeight="1" r="19" ht="15.0">
      <c t="s" s="60" r="A19">
        <v>1109</v>
      </c>
      <c s="57" r="B19"/>
      <c t="s" s="300" r="C19">
        <v>1110</v>
      </c>
      <c s="168" r="D19"/>
      <c s="168" r="E19"/>
      <c s="168" r="F19"/>
      <c s="168" r="G19"/>
      <c s="168" r="H19"/>
      <c s="168" r="I19"/>
      <c s="213" r="J19"/>
      <c s="213" r="K19"/>
      <c s="213" r="L19"/>
      <c s="213" r="M19"/>
      <c s="213" r="N19"/>
      <c s="213" r="O19"/>
      <c s="213" r="P19"/>
      <c s="213" r="Q19"/>
      <c s="213" r="R19"/>
      <c s="213" r="S19"/>
    </row>
    <row customHeight="1" r="20" ht="15.0">
      <c t="s" s="60" r="A20">
        <v>1111</v>
      </c>
      <c s="57" r="B20"/>
      <c t="s" s="300" r="C20">
        <v>1112</v>
      </c>
      <c s="168" r="D20"/>
      <c s="168" r="E20"/>
      <c s="168" r="F20"/>
      <c s="168" r="G20"/>
      <c s="168" r="H20"/>
      <c s="168" r="I20"/>
      <c s="213" r="J20"/>
      <c s="213" r="K20"/>
      <c s="213" r="L20"/>
      <c s="213" r="M20"/>
      <c s="213" r="N20"/>
      <c s="213" r="O20"/>
      <c s="213" r="P20"/>
      <c s="213" r="Q20"/>
      <c s="213" r="R20"/>
      <c s="213" r="S20"/>
    </row>
    <row customHeight="1" r="21" ht="15.0">
      <c t="s" s="60" r="A21">
        <v>1113</v>
      </c>
      <c s="57" r="B21"/>
      <c t="s" s="300" r="C21">
        <v>1114</v>
      </c>
      <c s="168" r="D21"/>
      <c s="168" r="E21"/>
      <c s="168" r="F21"/>
      <c s="168" r="G21"/>
      <c s="168" r="H21"/>
      <c s="168" r="I21"/>
      <c s="213" r="J21"/>
      <c s="213" r="K21"/>
      <c s="213" r="L21"/>
      <c s="213" r="M21"/>
      <c s="213" r="N21"/>
      <c s="213" r="O21"/>
      <c s="213" r="P21"/>
      <c s="213" r="Q21"/>
      <c s="213" r="R21"/>
      <c s="213" r="S21"/>
    </row>
    <row customHeight="1" r="22" ht="15.0">
      <c t="s" s="60" r="A22">
        <v>1115</v>
      </c>
      <c s="57" r="B22"/>
      <c t="s" s="300" r="C22">
        <v>1116</v>
      </c>
      <c s="168" r="D22"/>
      <c s="168" r="E22"/>
      <c s="168" r="F22"/>
      <c s="168" r="G22"/>
      <c s="168" r="H22"/>
      <c s="168" r="I22"/>
      <c s="213" r="J22"/>
      <c s="213" r="K22"/>
      <c s="213" r="L22"/>
      <c s="213" r="M22"/>
      <c s="213" r="N22"/>
      <c s="213" r="O22"/>
      <c s="213" r="P22"/>
      <c s="213" r="Q22"/>
      <c s="213" r="R22"/>
      <c s="213" r="S22"/>
    </row>
    <row customHeight="1" r="23" ht="25.5">
      <c t="s" s="60" r="A23">
        <v>1117</v>
      </c>
      <c t="s" s="285" r="B23">
        <v>1118</v>
      </c>
      <c s="168" r="D23"/>
      <c s="168" r="E23"/>
      <c s="168" r="F23"/>
      <c s="168" r="G23"/>
      <c s="168" r="H23"/>
      <c s="168" r="I23"/>
      <c s="213" r="J23"/>
      <c s="213" r="K23"/>
      <c s="213" r="L23"/>
      <c s="213" r="M23"/>
      <c s="213" r="N23"/>
      <c s="213" r="O23"/>
      <c s="213" r="P23"/>
      <c s="213" r="Q23"/>
      <c s="213" r="R23"/>
      <c s="213" r="S23"/>
    </row>
    <row customHeight="1" r="24" ht="14.25">
      <c t="s" s="23" r="A24">
        <v>1119</v>
      </c>
      <c t="s" s="56" r="B24">
        <v>1120</v>
      </c>
      <c t="str" s="349" r="D24">
        <f>D25+D26</f>
        <v>0</v>
      </c>
      <c t="str" s="349" r="E24">
        <f>E25+E26</f>
        <v>138145</v>
      </c>
      <c t="str" s="349" r="F24">
        <f>F25+F26</f>
        <v>124901</v>
      </c>
      <c t="str" s="349" r="G24">
        <f>G25+G26</f>
        <v>130526</v>
      </c>
      <c t="str" s="349" r="H24">
        <f>H25+H26</f>
        <v>130526</v>
      </c>
      <c t="str" s="349" r="I24">
        <f>I25+I26</f>
        <v>0</v>
      </c>
      <c s="213" r="J24"/>
      <c s="213" r="K24"/>
      <c s="213" r="L24"/>
      <c s="213" r="M24"/>
      <c s="213" r="N24"/>
      <c s="213" r="O24"/>
      <c s="213" r="P24"/>
      <c s="213" r="Q24"/>
      <c s="213" r="R24"/>
      <c s="213" r="S24"/>
    </row>
    <row customHeight="1" r="25" ht="14.25">
      <c t="s" s="60" r="A25">
        <v>1121</v>
      </c>
      <c s="57" r="B25"/>
      <c t="s" s="300" r="C25">
        <v>1122</v>
      </c>
      <c s="168" r="D25"/>
      <c s="168" r="E25">
        <v>122972.0</v>
      </c>
      <c s="168" r="F25">
        <v>122972.0</v>
      </c>
      <c s="168" r="G25">
        <v>130526.0</v>
      </c>
      <c s="168" r="H25">
        <v>130526.0</v>
      </c>
      <c s="168" r="I25"/>
      <c s="213" r="J25"/>
      <c s="213" r="K25"/>
      <c s="213" r="L25"/>
      <c s="213" r="M25"/>
      <c s="213" r="N25"/>
      <c s="213" r="O25"/>
      <c s="213" r="P25"/>
      <c s="213" r="Q25"/>
      <c s="213" r="R25"/>
      <c s="213" r="S25"/>
    </row>
    <row customHeight="1" r="26" ht="14.25">
      <c t="s" s="60" r="A26">
        <v>1123</v>
      </c>
      <c s="57" r="B26"/>
      <c t="s" s="300" r="C26">
        <v>1124</v>
      </c>
      <c s="168" r="D26"/>
      <c s="168" r="E26">
        <v>15173.0</v>
      </c>
      <c s="168" r="F26">
        <v>1929.0</v>
      </c>
      <c s="168" r="G26"/>
      <c s="168" r="H26"/>
      <c s="168" r="I26"/>
      <c s="213" r="J26"/>
      <c s="213" r="K26"/>
      <c s="213" r="L26"/>
      <c s="213" r="M26"/>
      <c s="213" r="N26"/>
      <c s="213" r="O26"/>
      <c s="213" r="P26"/>
      <c s="213" r="Q26"/>
      <c s="213" r="R26"/>
      <c s="213" r="S26"/>
    </row>
    <row customHeight="1" r="27" ht="14.25">
      <c t="s" s="60" r="A27">
        <v>1125</v>
      </c>
      <c t="s" s="285" r="B27">
        <v>1126</v>
      </c>
      <c s="168" r="D27"/>
      <c s="168" r="E27"/>
      <c s="168" r="F27"/>
      <c s="168" r="G27"/>
      <c s="168" r="H27"/>
      <c s="168" r="I27"/>
      <c s="213" r="J27"/>
      <c s="213" r="K27"/>
      <c s="213" r="L27"/>
      <c s="213" r="M27"/>
      <c s="213" r="N27"/>
      <c s="213" r="O27"/>
      <c s="213" r="P27"/>
      <c s="213" r="Q27"/>
      <c s="213" r="R27"/>
      <c s="213" r="S27"/>
    </row>
    <row customHeight="1" r="28" ht="38.25">
      <c t="s" s="13" r="A28">
        <v>1127</v>
      </c>
      <c t="s" s="350" r="B28">
        <v>1128</v>
      </c>
      <c s="351" r="D28"/>
      <c s="351" r="E28"/>
      <c s="351" r="F28"/>
      <c s="351" r="G28"/>
      <c s="351" r="H28"/>
      <c s="351" r="I28"/>
      <c s="213" r="J28"/>
      <c s="213" r="K28"/>
      <c s="213" r="L28"/>
      <c s="213" r="M28"/>
      <c s="213" r="N28"/>
      <c s="213" r="O28"/>
      <c s="213" r="P28"/>
      <c s="213" r="Q28"/>
      <c s="213" r="R28"/>
      <c s="213" r="S28"/>
    </row>
    <row customHeight="1" r="29" ht="25.5">
      <c t="s" s="16" r="A29">
        <v>1129</v>
      </c>
      <c t="s" s="75" r="B29">
        <v>1130</v>
      </c>
      <c t="str" s="352" r="D29">
        <f>IF(D12-D28=FBA!F49,D12-D28,0)</f>
        <v>0</v>
      </c>
      <c t="str" s="352" r="E29">
        <f>E12-E28</f>
        <v>138145</v>
      </c>
      <c t="str" s="352" r="F29">
        <f>F12-F28</f>
        <v>124901</v>
      </c>
      <c t="str" s="352" r="G29">
        <f>G12-G28</f>
        <v>130526</v>
      </c>
      <c t="str" s="352" r="H29">
        <f>H12-H28</f>
        <v>130526</v>
      </c>
      <c t="str" s="352" r="I29">
        <f>I12-I28</f>
        <v>0</v>
      </c>
      <c s="213" r="J29"/>
      <c s="213" r="K29"/>
      <c s="213" r="L29"/>
      <c s="213" r="M29"/>
      <c s="213" r="N29"/>
      <c s="213" r="O29"/>
      <c s="213" r="P29"/>
      <c s="213" r="Q29"/>
      <c s="213" r="R29"/>
      <c s="213" r="S29"/>
    </row>
    <row customHeight="1" r="30" ht="12.75">
      <c s="353" r="A30"/>
      <c s="354" r="B30"/>
      <c s="354" r="C30"/>
      <c s="355" r="D30"/>
      <c s="355" r="E30"/>
      <c s="355" r="F30"/>
      <c s="355" r="G30"/>
      <c s="355" r="H30"/>
      <c s="355" r="I30"/>
      <c s="213" r="J30"/>
      <c s="213" r="K30"/>
      <c s="213" r="L30"/>
      <c s="213" r="M30"/>
      <c s="213" r="N30"/>
      <c s="213" r="O30"/>
      <c s="213" r="P30"/>
      <c s="213" r="Q30"/>
      <c s="213" r="R30"/>
      <c s="213" r="S30"/>
    </row>
    <row customHeight="1" r="31" ht="12.75">
      <c s="213" r="A31"/>
      <c s="213" r="B31"/>
      <c t="s" s="356" r="C31">
        <v>1131</v>
      </c>
      <c s="213" r="I31"/>
      <c s="213" r="J31"/>
      <c s="213" r="K31"/>
      <c s="213" r="L31"/>
      <c s="213" r="M31"/>
      <c s="213" r="N31"/>
      <c s="213" r="O31"/>
      <c s="213" r="P31"/>
      <c s="213" r="Q31"/>
      <c s="213" r="R31"/>
      <c s="213" r="S31"/>
    </row>
  </sheetData>
  <mergeCells count="18">
    <mergeCell ref="B17:C17"/>
    <mergeCell ref="B29:C29"/>
    <mergeCell ref="C31:H31"/>
    <mergeCell ref="B23:C23"/>
    <mergeCell ref="B24:C24"/>
    <mergeCell ref="B27:C27"/>
    <mergeCell ref="B28:C28"/>
    <mergeCell ref="B11:C11"/>
    <mergeCell ref="B12:C12"/>
    <mergeCell ref="B13:C13"/>
    <mergeCell ref="B14:C14"/>
    <mergeCell ref="G9:I9"/>
    <mergeCell ref="F2:I2"/>
    <mergeCell ref="A5:I5"/>
    <mergeCell ref="A7:I7"/>
    <mergeCell ref="A9:A10"/>
    <mergeCell ref="B9:C10"/>
    <mergeCell ref="D9:F9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5.14"/>
    <col min="2" customWidth="1" max="2" width="1.43"/>
    <col min="3" customWidth="1" max="3" width="35.43"/>
    <col min="4" customWidth="1" max="7" width="12.43"/>
    <col min="8" customWidth="1" max="17" width="9.14"/>
  </cols>
  <sheetData>
    <row customHeight="1" r="1" ht="12.75">
      <c s="224" r="A1"/>
      <c s="224" r="B1"/>
      <c s="224" r="C1"/>
      <c s="114" r="D1"/>
      <c s="224" r="E1"/>
      <c s="224" r="F1"/>
      <c s="224" r="G1"/>
      <c s="224" r="H1"/>
      <c s="224" r="I1"/>
      <c s="224" r="J1"/>
      <c s="224" r="K1"/>
      <c s="224" r="L1"/>
      <c s="224" r="M1"/>
      <c s="224" r="N1"/>
      <c s="224" r="O1"/>
      <c s="224" r="P1"/>
      <c s="224" r="Q1"/>
    </row>
    <row customHeight="1" r="2" ht="12.75">
      <c s="144" r="A2"/>
      <c s="144" r="B2"/>
      <c s="144" r="C2"/>
      <c t="s" s="146" r="D2">
        <v>1132</v>
      </c>
      <c s="224" r="H2"/>
      <c s="224" r="I2"/>
      <c s="224" r="J2"/>
      <c s="224" r="K2"/>
      <c s="224" r="L2"/>
      <c s="224" r="M2"/>
      <c s="224" r="N2"/>
      <c s="224" r="O2"/>
      <c s="224" r="P2"/>
      <c s="224" r="Q2"/>
    </row>
    <row customHeight="1" r="3" ht="12.75">
      <c s="144" r="A3"/>
      <c s="146" r="B3"/>
      <c s="144" r="C3"/>
      <c t="s" s="146" r="D3">
        <v>1133</v>
      </c>
      <c s="146" r="E3"/>
      <c s="146" r="F3"/>
      <c s="227" r="G3"/>
      <c s="224" r="H3"/>
      <c s="224" r="I3"/>
      <c s="224" r="J3"/>
      <c s="224" r="K3"/>
      <c s="224" r="L3"/>
      <c s="224" r="M3"/>
      <c s="224" r="N3"/>
      <c s="224" r="O3"/>
      <c s="224" r="P3"/>
      <c s="224" r="Q3"/>
    </row>
    <row customHeight="1" r="4" ht="12.75">
      <c s="144" r="A4"/>
      <c s="144" r="B4"/>
      <c s="144" r="C4"/>
      <c s="144" r="D4"/>
      <c s="144" r="E4"/>
      <c s="144" r="F4"/>
      <c s="144" r="G4"/>
      <c s="224" r="H4"/>
      <c s="224" r="I4"/>
      <c s="224" r="J4"/>
      <c s="224" r="K4"/>
      <c s="224" r="L4"/>
      <c s="224" r="M4"/>
      <c s="224" r="N4"/>
      <c s="224" r="O4"/>
      <c s="224" r="P4"/>
      <c s="224" r="Q4"/>
    </row>
    <row customHeight="1" r="5" ht="35.25">
      <c t="s" s="347" r="A5">
        <v>1134</v>
      </c>
      <c s="224" r="H5"/>
      <c s="224" r="I5"/>
      <c s="224" r="J5"/>
      <c s="224" r="K5"/>
      <c s="224" r="L5"/>
      <c s="224" r="M5"/>
      <c s="224" r="N5"/>
      <c s="224" r="O5"/>
      <c s="224" r="P5"/>
      <c s="224" r="Q5"/>
    </row>
    <row customHeight="1" r="6" ht="12.75">
      <c s="144" r="A6"/>
      <c s="144" r="B6"/>
      <c s="144" r="C6"/>
      <c s="144" r="D6"/>
      <c s="144" r="E6"/>
      <c s="144" r="F6"/>
      <c s="144" r="G6"/>
      <c s="224" r="H6"/>
      <c s="224" r="I6"/>
      <c s="224" r="J6"/>
      <c s="224" r="K6"/>
      <c s="224" r="L6"/>
      <c s="224" r="M6"/>
      <c s="224" r="N6"/>
      <c s="224" r="O6"/>
      <c s="224" r="P6"/>
      <c s="224" r="Q6"/>
    </row>
    <row customHeight="1" r="7" ht="15.75">
      <c t="s" s="117" r="A7">
        <v>1135</v>
      </c>
      <c s="224" r="H7"/>
      <c s="224" r="I7"/>
      <c s="224" r="J7"/>
      <c s="224" r="K7"/>
      <c s="224" r="L7"/>
      <c s="224" r="M7"/>
      <c s="224" r="N7"/>
      <c s="224" r="O7"/>
      <c s="224" r="P7"/>
      <c s="224" r="Q7"/>
    </row>
    <row customHeight="1" r="8" ht="12.75">
      <c s="144" r="A8"/>
      <c s="144" r="B8"/>
      <c s="144" r="C8"/>
      <c s="144" r="D8"/>
      <c s="144" r="E8"/>
      <c s="144" r="F8"/>
      <c s="144" r="G8"/>
      <c s="224" r="H8"/>
      <c s="224" r="I8"/>
      <c s="224" r="J8"/>
      <c s="224" r="K8"/>
      <c s="224" r="L8"/>
      <c s="224" r="M8"/>
      <c s="224" r="N8"/>
      <c s="224" r="O8"/>
      <c s="224" r="P8"/>
      <c s="224" r="Q8"/>
    </row>
    <row customHeight="1" r="9" ht="38.25">
      <c t="s" s="13" r="A9">
        <v>1136</v>
      </c>
      <c t="s" s="348" r="B9">
        <v>1137</v>
      </c>
      <c t="s" s="13" r="D9">
        <v>1138</v>
      </c>
      <c t="s" s="13" r="F9">
        <v>1139</v>
      </c>
      <c s="224" r="H9"/>
      <c s="224" r="I9"/>
      <c s="224" r="J9"/>
      <c s="224" r="K9"/>
      <c s="224" r="L9"/>
      <c s="224" r="M9"/>
      <c s="224" r="N9"/>
      <c s="224" r="O9"/>
      <c s="224" r="P9"/>
      <c s="224" r="Q9"/>
    </row>
    <row customHeight="1" r="10" ht="25.5">
      <c t="s" s="60" r="D10">
        <v>1140</v>
      </c>
      <c t="s" s="60" r="E10">
        <v>1141</v>
      </c>
      <c t="s" s="60" r="F10">
        <v>1142</v>
      </c>
      <c t="s" s="60" r="G10">
        <v>1143</v>
      </c>
      <c s="224" r="H10"/>
      <c s="224" r="I10"/>
      <c s="224" r="J10"/>
      <c s="224" r="K10"/>
      <c s="224" r="L10"/>
      <c s="224" r="M10"/>
      <c s="224" r="N10"/>
      <c s="224" r="O10"/>
      <c s="224" r="P10"/>
      <c s="224" r="Q10"/>
    </row>
    <row customHeight="1" r="11" ht="12.75">
      <c s="60" r="A11">
        <v>1.0</v>
      </c>
      <c s="57" r="B11">
        <v>2.0</v>
      </c>
      <c s="60" r="D11">
        <v>3.0</v>
      </c>
      <c s="60" r="E11">
        <v>4.0</v>
      </c>
      <c s="60" r="F11">
        <v>5.0</v>
      </c>
      <c s="60" r="G11">
        <v>6.0</v>
      </c>
      <c s="224" r="H11"/>
      <c s="224" r="I11"/>
      <c s="224" r="J11"/>
      <c s="224" r="K11"/>
      <c s="224" r="L11"/>
      <c s="224" r="M11"/>
      <c s="224" r="N11"/>
      <c s="224" r="O11"/>
      <c s="224" r="P11"/>
      <c s="224" r="Q11"/>
    </row>
    <row customHeight="1" r="12" ht="37.5">
      <c t="s" s="16" r="A12">
        <v>1144</v>
      </c>
      <c t="s" s="19" r="B12">
        <v>1145</v>
      </c>
      <c t="str" s="352" r="D12">
        <f>D13+D14+D15+D16-D17</f>
        <v>0</v>
      </c>
      <c t="str" s="352" r="E12">
        <f>E13+E14+E15+E16-E17</f>
        <v>0</v>
      </c>
      <c t="str" s="352" r="F12">
        <f>F13+F14+F15+F16-F17</f>
        <v>0</v>
      </c>
      <c t="str" s="352" r="G12">
        <f>G13+G14+G15+G16-G17</f>
        <v>0</v>
      </c>
      <c s="224" r="H12"/>
      <c s="224" r="I12"/>
      <c s="224" r="J12"/>
      <c s="224" r="K12"/>
      <c s="224" r="L12"/>
      <c s="224" r="M12"/>
      <c s="224" r="N12"/>
      <c s="224" r="O12"/>
      <c s="224" r="P12"/>
      <c s="224" r="Q12"/>
    </row>
    <row customHeight="1" r="13" ht="15.75">
      <c t="s" s="60" r="A13">
        <v>1146</v>
      </c>
      <c s="57" r="B13"/>
      <c t="s" s="300" r="C13">
        <v>1147</v>
      </c>
      <c s="168" r="D13"/>
      <c s="168" r="E13"/>
      <c s="168" r="F13"/>
      <c s="168" r="G13"/>
      <c s="224" r="H13"/>
      <c s="224" r="I13"/>
      <c s="224" r="J13"/>
      <c s="224" r="K13"/>
      <c s="224" r="L13"/>
      <c s="224" r="M13"/>
      <c s="224" r="N13"/>
      <c s="224" r="O13"/>
      <c s="224" r="P13"/>
      <c s="224" r="Q13"/>
    </row>
    <row customHeight="1" r="14" ht="15.75">
      <c t="s" s="60" r="A14">
        <v>1148</v>
      </c>
      <c s="57" r="B14"/>
      <c t="s" s="300" r="C14">
        <v>1149</v>
      </c>
      <c s="168" r="D14"/>
      <c s="168" r="E14"/>
      <c s="168" r="F14"/>
      <c s="168" r="G14"/>
      <c s="224" r="H14"/>
      <c s="224" r="I14"/>
      <c s="224" r="J14"/>
      <c s="224" r="K14"/>
      <c s="224" r="L14"/>
      <c s="224" r="M14"/>
      <c s="224" r="N14"/>
      <c s="224" r="O14"/>
      <c s="224" r="P14"/>
      <c s="224" r="Q14"/>
    </row>
    <row customHeight="1" r="15" ht="15.75">
      <c t="s" s="60" r="A15">
        <v>1150</v>
      </c>
      <c s="57" r="B15"/>
      <c t="s" s="300" r="C15">
        <v>1151</v>
      </c>
      <c s="168" r="D15"/>
      <c s="168" r="E15"/>
      <c s="168" r="F15"/>
      <c s="168" r="G15"/>
      <c s="224" r="H15"/>
      <c s="224" r="I15"/>
      <c s="224" r="J15"/>
      <c s="224" r="K15"/>
      <c s="224" r="L15"/>
      <c s="224" r="M15"/>
      <c s="224" r="N15"/>
      <c s="224" r="O15"/>
      <c s="224" r="P15"/>
      <c s="224" r="Q15"/>
    </row>
    <row customHeight="1" r="16" ht="15.75">
      <c t="s" s="60" r="A16">
        <v>1152</v>
      </c>
      <c s="57" r="B16"/>
      <c t="s" s="300" r="C16">
        <v>1153</v>
      </c>
      <c s="168" r="D16"/>
      <c s="168" r="E16"/>
      <c s="168" r="F16"/>
      <c s="168" r="G16"/>
      <c s="224" r="H16"/>
      <c s="224" r="I16"/>
      <c s="224" r="J16"/>
      <c s="224" r="K16"/>
      <c s="224" r="L16"/>
      <c s="224" r="M16"/>
      <c s="224" r="N16"/>
      <c s="224" r="O16"/>
      <c s="224" r="P16"/>
      <c s="224" r="Q16"/>
    </row>
    <row customHeight="1" r="17" ht="15.75">
      <c t="s" s="357" r="A17">
        <v>1154</v>
      </c>
      <c s="57" r="B17"/>
      <c t="s" s="300" r="C17">
        <v>1155</v>
      </c>
      <c s="168" r="D17"/>
      <c s="168" r="E17"/>
      <c s="168" r="F17"/>
      <c s="168" r="G17"/>
      <c s="224" r="H17"/>
      <c s="224" r="I17"/>
      <c s="224" r="J17"/>
      <c s="224" r="K17"/>
      <c s="224" r="L17"/>
      <c s="224" r="M17"/>
      <c s="224" r="N17"/>
      <c s="224" r="O17"/>
      <c s="224" r="P17"/>
      <c s="224" r="Q17"/>
    </row>
    <row customHeight="1" r="18" ht="25.5">
      <c t="s" s="16" r="A18">
        <v>1156</v>
      </c>
      <c t="s" s="19" r="B18">
        <v>1157</v>
      </c>
      <c t="str" s="352" r="D18">
        <f>D19+D20+D21+D22-D23</f>
        <v>0</v>
      </c>
      <c t="str" s="352" r="E18">
        <f>E19+E20+E21+E22-E23</f>
        <v>0</v>
      </c>
      <c t="str" s="352" r="F18">
        <f>F19+F20+F21+F22-F23</f>
        <v>0</v>
      </c>
      <c t="str" s="352" r="G18">
        <f>G19+G20+G21+G22-G23</f>
        <v>0</v>
      </c>
      <c s="224" r="H18"/>
      <c s="224" r="I18"/>
      <c s="224" r="J18"/>
      <c s="224" r="K18"/>
      <c s="224" r="L18"/>
      <c s="224" r="M18"/>
      <c s="224" r="N18"/>
      <c s="224" r="O18"/>
      <c s="224" r="P18"/>
      <c s="224" r="Q18"/>
    </row>
    <row customHeight="1" r="19" ht="15.75">
      <c t="s" s="60" r="A19">
        <v>1158</v>
      </c>
      <c s="57" r="B19"/>
      <c t="s" s="300" r="C19">
        <v>1159</v>
      </c>
      <c s="168" r="D19"/>
      <c s="168" r="E19"/>
      <c s="168" r="F19"/>
      <c s="168" r="G19"/>
      <c s="224" r="H19"/>
      <c s="224" r="I19"/>
      <c s="224" r="J19"/>
      <c s="224" r="K19"/>
      <c s="224" r="L19"/>
      <c s="224" r="M19"/>
      <c s="224" r="N19"/>
      <c s="224" r="O19"/>
      <c s="224" r="P19"/>
      <c s="224" r="Q19"/>
    </row>
    <row customHeight="1" r="20" ht="15.75">
      <c t="s" s="60" r="A20">
        <v>1160</v>
      </c>
      <c s="57" r="B20"/>
      <c t="s" s="300" r="C20">
        <v>1161</v>
      </c>
      <c s="168" r="D20"/>
      <c s="168" r="E20"/>
      <c s="168" r="F20"/>
      <c s="168" r="G20"/>
      <c s="224" r="H20"/>
      <c s="224" r="I20"/>
      <c s="224" r="J20"/>
      <c s="224" r="K20"/>
      <c s="224" r="L20"/>
      <c s="224" r="M20"/>
      <c s="224" r="N20"/>
      <c s="224" r="O20"/>
      <c s="224" r="P20"/>
      <c s="224" r="Q20"/>
    </row>
    <row customHeight="1" r="21" ht="15.75">
      <c t="s" s="60" r="A21">
        <v>1162</v>
      </c>
      <c s="57" r="B21"/>
      <c t="s" s="300" r="C21">
        <v>1163</v>
      </c>
      <c s="168" r="D21"/>
      <c s="168" r="E21"/>
      <c s="168" r="F21"/>
      <c s="168" r="G21"/>
      <c s="224" r="H21"/>
      <c s="224" r="I21"/>
      <c s="224" r="J21"/>
      <c s="224" r="K21"/>
      <c s="224" r="L21"/>
      <c s="224" r="M21"/>
      <c s="224" r="N21"/>
      <c s="224" r="O21"/>
      <c s="224" r="P21"/>
      <c s="224" r="Q21"/>
    </row>
    <row customHeight="1" r="22" ht="15.75">
      <c t="s" s="60" r="A22">
        <v>1164</v>
      </c>
      <c s="57" r="B22"/>
      <c t="s" s="300" r="C22">
        <v>1165</v>
      </c>
      <c s="168" r="D22"/>
      <c s="168" r="E22"/>
      <c s="168" r="F22"/>
      <c s="168" r="G22"/>
      <c s="224" r="H22"/>
      <c s="224" r="I22"/>
      <c s="224" r="J22"/>
      <c s="224" r="K22"/>
      <c s="224" r="L22"/>
      <c s="224" r="M22"/>
      <c s="224" r="N22"/>
      <c s="224" r="O22"/>
      <c s="224" r="P22"/>
      <c s="224" r="Q22"/>
    </row>
    <row customHeight="1" r="23" ht="15.75">
      <c t="s" s="357" r="A23">
        <v>1166</v>
      </c>
      <c s="57" r="B23"/>
      <c t="s" s="300" r="C23">
        <v>1167</v>
      </c>
      <c s="168" r="D23"/>
      <c s="168" r="E23"/>
      <c s="168" r="F23"/>
      <c s="168" r="G23"/>
      <c s="224" r="H23"/>
      <c s="224" r="I23"/>
      <c s="224" r="J23"/>
      <c s="224" r="K23"/>
      <c s="224" r="L23"/>
      <c s="224" r="M23"/>
      <c s="224" r="N23"/>
      <c s="224" r="O23"/>
      <c s="224" r="P23"/>
      <c s="224" r="Q23"/>
    </row>
    <row customHeight="1" r="24" ht="25.5">
      <c t="s" s="16" r="A24">
        <v>1168</v>
      </c>
      <c t="s" s="19" r="B24">
        <v>1169</v>
      </c>
      <c t="str" s="352" r="D24">
        <f>D25+D26+D27+D28-D29+D30+D31</f>
        <v>24207</v>
      </c>
      <c t="str" s="352" r="E24">
        <f>E25+E26+E27+E28-E29+E30+E31</f>
        <v>0</v>
      </c>
      <c t="str" s="352" r="F24">
        <f>F25+F26+F27+F28-F29+F30+F31</f>
        <v>13694</v>
      </c>
      <c t="str" s="358" r="G24">
        <f>G25+G26+G27+G28-G29+G30+G31</f>
        <v>0</v>
      </c>
      <c s="224" r="H24"/>
      <c s="224" r="I24"/>
      <c s="224" r="J24"/>
      <c s="224" r="K24"/>
      <c s="224" r="L24"/>
      <c s="224" r="M24"/>
      <c s="224" r="N24"/>
      <c s="224" r="O24"/>
      <c s="224" r="P24"/>
      <c s="224" r="Q24"/>
    </row>
    <row customHeight="1" r="25" ht="15.75">
      <c t="s" s="60" r="A25">
        <v>1170</v>
      </c>
      <c s="57" r="B25"/>
      <c t="s" s="300" r="C25">
        <v>1171</v>
      </c>
      <c s="168" r="D25">
        <v>24207.0</v>
      </c>
      <c s="359" r="E25"/>
      <c s="168" r="F25">
        <v>13694.0</v>
      </c>
      <c s="359" r="G25"/>
      <c s="224" r="H25"/>
      <c s="224" r="I25"/>
      <c s="224" r="J25"/>
      <c s="224" r="K25"/>
      <c s="224" r="L25"/>
      <c s="224" r="M25"/>
      <c s="224" r="N25"/>
      <c s="224" r="O25"/>
      <c s="224" r="P25"/>
      <c s="224" r="Q25"/>
    </row>
    <row customHeight="1" r="26" ht="15.75">
      <c t="s" s="60" r="A26">
        <v>1172</v>
      </c>
      <c s="57" r="B26"/>
      <c t="s" s="300" r="C26">
        <v>1173</v>
      </c>
      <c s="168" r="D26"/>
      <c s="168" r="E26"/>
      <c s="168" r="F26"/>
      <c s="168" r="G26"/>
      <c s="224" r="H26"/>
      <c s="224" r="I26"/>
      <c s="224" r="J26"/>
      <c s="224" r="K26"/>
      <c s="224" r="L26"/>
      <c s="224" r="M26"/>
      <c s="224" r="N26"/>
      <c s="224" r="O26"/>
      <c s="224" r="P26"/>
      <c s="224" r="Q26"/>
    </row>
    <row customHeight="1" r="27" ht="15.75">
      <c t="s" s="60" r="A27">
        <v>1174</v>
      </c>
      <c s="57" r="B27"/>
      <c t="s" s="59" r="C27">
        <v>1175</v>
      </c>
      <c s="168" r="D27"/>
      <c s="168" r="E27"/>
      <c s="168" r="F27"/>
      <c s="168" r="G27"/>
      <c s="224" r="H27"/>
      <c s="224" r="I27"/>
      <c s="224" r="J27"/>
      <c s="224" r="K27"/>
      <c s="224" r="L27"/>
      <c s="224" r="M27"/>
      <c s="224" r="N27"/>
      <c s="224" r="O27"/>
      <c s="224" r="P27"/>
      <c s="224" r="Q27"/>
    </row>
    <row customHeight="1" r="28" ht="15.75">
      <c t="s" s="60" r="A28">
        <v>1176</v>
      </c>
      <c s="57" r="B28"/>
      <c t="s" s="300" r="C28">
        <v>1177</v>
      </c>
      <c s="168" r="D28"/>
      <c s="168" r="E28"/>
      <c s="168" r="F28"/>
      <c s="168" r="G28"/>
      <c s="224" r="H28"/>
      <c s="224" r="I28"/>
      <c s="224" r="J28"/>
      <c s="224" r="K28"/>
      <c s="224" r="L28"/>
      <c s="224" r="M28"/>
      <c s="224" r="N28"/>
      <c s="224" r="O28"/>
      <c s="224" r="P28"/>
      <c s="224" r="Q28"/>
    </row>
    <row customHeight="1" r="29" ht="15.75">
      <c t="s" s="60" r="A29">
        <v>1178</v>
      </c>
      <c s="57" r="B29"/>
      <c t="s" s="300" r="C29">
        <v>1179</v>
      </c>
      <c s="168" r="D29"/>
      <c s="168" r="E29"/>
      <c s="168" r="F29"/>
      <c s="168" r="G29"/>
      <c s="224" r="H29"/>
      <c s="224" r="I29"/>
      <c s="224" r="J29"/>
      <c s="224" r="K29"/>
      <c s="224" r="L29"/>
      <c s="224" r="M29"/>
      <c s="224" r="N29"/>
      <c s="224" r="O29"/>
      <c s="224" r="P29"/>
      <c s="224" r="Q29"/>
    </row>
    <row customHeight="1" r="30" ht="15.75">
      <c t="s" s="60" r="A30">
        <v>1180</v>
      </c>
      <c s="57" r="B30"/>
      <c t="s" s="300" r="C30">
        <v>1181</v>
      </c>
      <c s="168" r="D30"/>
      <c s="168" r="E30"/>
      <c s="168" r="F30"/>
      <c s="168" r="G30"/>
      <c s="224" r="H30"/>
      <c s="224" r="I30"/>
      <c s="224" r="J30"/>
      <c s="224" r="K30"/>
      <c s="224" r="L30"/>
      <c s="224" r="M30"/>
      <c s="224" r="N30"/>
      <c s="224" r="O30"/>
      <c s="224" r="P30"/>
      <c s="224" r="Q30"/>
    </row>
    <row customHeight="1" r="31" ht="15.75">
      <c t="s" s="60" r="A31">
        <v>1182</v>
      </c>
      <c s="57" r="B31"/>
      <c t="s" s="300" r="C31">
        <v>1183</v>
      </c>
      <c s="168" r="D31"/>
      <c s="168" r="E31"/>
      <c s="168" r="F31"/>
      <c s="168" r="G31"/>
      <c s="224" r="H31"/>
      <c s="224" r="I31"/>
      <c s="224" r="J31"/>
      <c s="224" r="K31"/>
      <c s="224" r="L31"/>
      <c s="224" r="M31"/>
      <c s="224" r="N31"/>
      <c s="224" r="O31"/>
      <c s="224" r="P31"/>
      <c s="224" r="Q31"/>
    </row>
    <row customHeight="1" r="32" ht="15.75">
      <c t="s" s="184" r="A32">
        <v>1184</v>
      </c>
      <c t="s" s="360" r="B32">
        <v>1185</v>
      </c>
      <c t="str" s="361" r="D32">
        <f>IF(D12+D18+D24=FBA!F57,D12+D18+D24,0)</f>
        <v>24207</v>
      </c>
      <c t="str" s="361" r="E32">
        <f>E12+E18+E24</f>
        <v>0</v>
      </c>
      <c t="str" s="361" r="F32">
        <f>F12+F18+F24</f>
        <v>13694</v>
      </c>
      <c t="str" s="362" r="G32">
        <f>G12+G18+G24</f>
        <v>0</v>
      </c>
      <c s="224" r="H32"/>
      <c s="224" r="I32"/>
      <c s="224" r="J32"/>
      <c s="224" r="K32"/>
      <c s="224" r="L32"/>
      <c s="224" r="M32"/>
      <c s="224" r="N32"/>
      <c s="224" r="O32"/>
      <c s="224" r="P32"/>
      <c s="224" r="Q32"/>
    </row>
    <row customHeight="1" r="33" ht="15.75">
      <c t="s" s="13" r="A33">
        <v>1186</v>
      </c>
      <c t="s" s="302" r="B33">
        <v>1187</v>
      </c>
      <c s="351" r="D33"/>
      <c s="351" r="E33"/>
      <c s="351" r="F33"/>
      <c s="351" r="G33"/>
      <c s="224" r="H33"/>
      <c s="224" r="I33"/>
      <c s="224" r="J33"/>
      <c s="224" r="K33"/>
      <c s="224" r="L33"/>
      <c s="224" r="M33"/>
      <c s="224" r="N33"/>
      <c s="224" r="O33"/>
      <c s="224" r="P33"/>
      <c s="224" r="Q33"/>
    </row>
    <row customHeight="1" r="34" ht="12.75">
      <c s="353" r="A34"/>
      <c s="354" r="B34"/>
      <c s="354" r="C34"/>
      <c s="355" r="D34"/>
      <c s="355" r="E34"/>
      <c s="355" r="F34"/>
      <c s="355" r="G34"/>
      <c s="224" r="H34"/>
      <c s="224" r="I34"/>
      <c s="224" r="J34"/>
      <c s="224" r="K34"/>
      <c s="224" r="L34"/>
      <c s="224" r="M34"/>
      <c s="224" r="N34"/>
      <c s="224" r="O34"/>
      <c s="224" r="P34"/>
      <c s="224" r="Q34"/>
    </row>
    <row customHeight="1" r="35" ht="12.75">
      <c s="353" r="A35"/>
      <c s="354" r="B35"/>
      <c s="354" r="C35"/>
      <c s="363" r="D35"/>
      <c s="363" r="E35"/>
      <c s="355" r="F35"/>
      <c s="355" r="G35"/>
      <c s="224" r="H35"/>
      <c s="224" r="I35"/>
      <c s="224" r="J35"/>
      <c s="224" r="K35"/>
      <c s="224" r="L35"/>
      <c s="224" r="M35"/>
      <c s="224" r="N35"/>
      <c s="224" r="O35"/>
      <c s="224" r="P35"/>
      <c s="224" r="Q35"/>
    </row>
    <row customHeight="1" r="36" ht="12.75">
      <c s="353" r="A36"/>
      <c s="354" r="B36"/>
      <c s="354" r="C36"/>
      <c s="355" r="D36"/>
      <c s="355" r="E36"/>
      <c s="355" r="F36"/>
      <c s="355" r="G36"/>
      <c s="224" r="H36"/>
      <c s="224" r="I36"/>
      <c s="224" r="J36"/>
      <c s="224" r="K36"/>
      <c s="224" r="L36"/>
      <c s="224" r="M36"/>
      <c s="224" r="N36"/>
      <c s="224" r="O36"/>
      <c s="224" r="P36"/>
      <c s="224" r="Q36"/>
    </row>
  </sheetData>
  <mergeCells count="13">
    <mergeCell ref="B18:C18"/>
    <mergeCell ref="B12:C12"/>
    <mergeCell ref="B9:C10"/>
    <mergeCell ref="B11:C11"/>
    <mergeCell ref="D9:E9"/>
    <mergeCell ref="A9:A10"/>
    <mergeCell ref="A5:G5"/>
    <mergeCell ref="A7:G7"/>
    <mergeCell ref="B32:C32"/>
    <mergeCell ref="B33:C33"/>
    <mergeCell ref="B24:C24"/>
    <mergeCell ref="F9:G9"/>
    <mergeCell ref="D2:G2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4.71"/>
    <col min="2" customWidth="1" max="2" width="1.57"/>
    <col min="3" customWidth="1" max="3" width="30.57"/>
    <col min="4" customWidth="1" max="4" width="8.43"/>
    <col min="5" customWidth="1" max="5" width="10.57"/>
    <col min="6" customWidth="1" max="6" width="11.71"/>
    <col min="7" customWidth="1" max="7" width="8.29"/>
    <col min="8" customWidth="1" max="8" width="10.29"/>
    <col min="9" customWidth="1" max="9" width="12.29"/>
    <col min="10" customWidth="1" max="19" width="9.14"/>
  </cols>
  <sheetData>
    <row customHeight="1" r="1" ht="15.0">
      <c s="1" r="A1"/>
      <c s="1" r="B1"/>
      <c s="1" r="C1"/>
      <c s="1" r="D1"/>
      <c s="1" r="E1"/>
      <c s="114" r="F1"/>
      <c s="1" r="G1"/>
      <c s="1" r="H1"/>
      <c s="1" r="I1"/>
      <c s="1" r="J1"/>
      <c s="1" r="K1"/>
      <c s="1" r="L1"/>
      <c s="1" r="M1"/>
      <c s="1" r="N1"/>
      <c s="1" r="O1"/>
      <c s="1" r="P1"/>
      <c s="1" r="Q1"/>
      <c s="1" r="R1"/>
      <c s="1" r="S1"/>
    </row>
    <row customHeight="1" r="2" ht="12.75">
      <c s="1" r="A2"/>
      <c s="1" r="B2"/>
      <c s="1" r="C2"/>
      <c s="1" r="D2"/>
      <c s="1" r="E2"/>
      <c t="s" s="346" r="F2">
        <v>1188</v>
      </c>
      <c s="1" r="G2"/>
      <c s="146" r="H2"/>
      <c s="146" r="I2"/>
      <c s="1" r="J2"/>
      <c s="1" r="K2"/>
      <c s="1" r="L2"/>
      <c s="1" r="M2"/>
      <c s="1" r="N2"/>
      <c s="1" r="O2"/>
      <c s="1" r="P2"/>
      <c s="1" r="Q2"/>
      <c s="1" r="R2"/>
      <c s="1" r="S2"/>
    </row>
    <row customHeight="1" r="3" ht="15.0">
      <c s="1" r="A3"/>
      <c s="364" r="B3"/>
      <c s="1" r="C3"/>
      <c s="1" r="D3"/>
      <c s="1" r="E3"/>
      <c t="s" s="346" r="F3">
        <v>1189</v>
      </c>
      <c s="1" r="G3"/>
      <c s="121" r="H3"/>
      <c s="228" r="I3"/>
      <c s="1" r="J3"/>
      <c s="1" r="K3"/>
      <c s="1" r="L3"/>
      <c s="1" r="M3"/>
      <c s="1" r="N3"/>
      <c s="1" r="O3"/>
      <c s="1" r="P3"/>
      <c s="1" r="Q3"/>
      <c s="1" r="R3"/>
      <c s="1" r="S3"/>
    </row>
    <row customHeight="1" r="4" ht="33.75">
      <c t="s" s="231" r="A4">
        <v>1190</v>
      </c>
      <c s="365" r="J4"/>
      <c s="365" r="K4"/>
      <c s="365" r="L4"/>
      <c s="365" r="M4"/>
      <c s="365" r="N4"/>
      <c s="365" r="O4"/>
      <c s="365" r="P4"/>
      <c s="365" r="Q4"/>
      <c s="365" r="R4"/>
      <c s="365" r="S4"/>
    </row>
    <row customHeight="1" r="5" ht="18.0">
      <c t="s" s="122" r="A5">
        <v>1191</v>
      </c>
      <c s="1" r="J5"/>
      <c s="1" r="K5"/>
      <c s="1" r="L5"/>
      <c s="1" r="M5"/>
      <c s="1" r="N5"/>
      <c s="1" r="O5"/>
      <c s="1" r="P5"/>
      <c s="1" r="Q5"/>
      <c s="1" r="R5"/>
      <c s="1" r="S5"/>
    </row>
    <row customHeight="1" r="6" ht="15.0">
      <c s="1" r="A6"/>
      <c s="1" r="B6"/>
      <c s="1" r="C6"/>
      <c s="1" r="D6"/>
      <c s="1" r="E6"/>
      <c s="1" r="F6"/>
      <c s="1" r="G6"/>
      <c s="1" r="H6"/>
      <c s="1" r="I6"/>
      <c s="1" r="J6"/>
      <c s="1" r="K6"/>
      <c s="1" r="L6"/>
      <c s="1" r="M6"/>
      <c s="1" r="N6"/>
      <c s="1" r="O6"/>
      <c s="1" r="P6"/>
      <c s="1" r="Q6"/>
      <c s="1" r="R6"/>
      <c s="1" r="S6"/>
    </row>
    <row customHeight="1" r="7" ht="30.0">
      <c t="s" s="232" r="A7">
        <v>1192</v>
      </c>
      <c t="s" s="233" r="B7">
        <v>1193</v>
      </c>
      <c t="s" s="232" r="D7">
        <v>1194</v>
      </c>
      <c t="s" s="232" r="G7">
        <v>1195</v>
      </c>
      <c s="1" r="J7"/>
      <c s="1" r="K7"/>
      <c s="1" r="L7"/>
      <c s="1" r="M7"/>
      <c s="1" r="N7"/>
      <c s="1" r="O7"/>
      <c s="1" r="P7"/>
      <c s="1" r="Q7"/>
      <c s="1" r="R7"/>
      <c s="1" r="S7"/>
    </row>
    <row customHeight="1" r="8" ht="120.0">
      <c t="s" s="234" r="D8">
        <v>1196</v>
      </c>
      <c t="s" s="234" r="E8">
        <v>1197</v>
      </c>
      <c t="s" s="234" r="F8">
        <v>1198</v>
      </c>
      <c t="s" s="234" r="G8">
        <v>1199</v>
      </c>
      <c t="s" s="234" r="H8">
        <v>1200</v>
      </c>
      <c t="s" s="234" r="I8">
        <v>1201</v>
      </c>
      <c s="1" r="J8"/>
      <c s="1" r="K8"/>
      <c s="1" r="L8"/>
      <c s="1" r="M8"/>
      <c s="1" r="N8"/>
      <c s="1" r="O8"/>
      <c s="1" r="P8"/>
      <c s="1" r="Q8"/>
      <c s="1" r="R8"/>
      <c s="1" r="S8"/>
    </row>
    <row customHeight="1" r="9" ht="15.0">
      <c s="234" r="A9">
        <v>1.0</v>
      </c>
      <c s="235" r="B9">
        <v>2.0</v>
      </c>
      <c s="234" r="D9">
        <v>3.0</v>
      </c>
      <c s="234" r="E9">
        <v>4.0</v>
      </c>
      <c s="234" r="F9">
        <v>5.0</v>
      </c>
      <c s="234" r="G9">
        <v>6.0</v>
      </c>
      <c s="234" r="H9">
        <v>7.0</v>
      </c>
      <c s="234" r="I9">
        <v>8.0</v>
      </c>
      <c s="1" r="J9"/>
      <c s="1" r="K9"/>
      <c s="1" r="L9"/>
      <c s="1" r="M9"/>
      <c s="1" r="N9"/>
      <c s="1" r="O9"/>
      <c s="1" r="P9"/>
      <c s="1" r="Q9"/>
      <c s="1" r="R9"/>
      <c s="1" r="S9"/>
    </row>
    <row customHeight="1" r="10" ht="29.25">
      <c t="s" s="237" r="A10">
        <v>1202</v>
      </c>
      <c t="s" s="366" r="B10">
        <v>1203</v>
      </c>
      <c t="str" s="367" r="D10">
        <f>FBA!F73</f>
        <v/>
      </c>
      <c s="368" r="E10"/>
      <c s="368" r="F10"/>
      <c s="367" r="G10">
        <v>0.0</v>
      </c>
      <c s="368" r="H10"/>
      <c s="368" r="I10"/>
      <c s="1" r="J10"/>
      <c s="1" r="K10"/>
      <c s="1" r="L10"/>
      <c s="1" r="M10"/>
      <c s="1" r="N10"/>
      <c s="1" r="O10"/>
      <c s="1" r="P10"/>
      <c s="1" r="Q10"/>
      <c s="1" r="R10"/>
      <c s="1" r="S10"/>
    </row>
    <row customHeight="1" r="11" ht="15.75">
      <c t="s" s="237" r="A11">
        <v>1204</v>
      </c>
      <c t="s" s="366" r="B11">
        <v>1205</v>
      </c>
      <c s="367" r="D11">
        <v>4592.0</v>
      </c>
      <c s="368" r="E11"/>
      <c s="368" r="F11"/>
      <c s="367" r="G11"/>
      <c s="368" r="H11"/>
      <c s="368" r="I11"/>
      <c s="1" r="J11"/>
      <c s="1" r="K11"/>
      <c s="1" r="L11"/>
      <c s="1" r="M11"/>
      <c s="1" r="N11"/>
      <c s="1" r="O11"/>
      <c s="1" r="P11"/>
      <c s="1" r="Q11"/>
      <c s="1" r="R11"/>
      <c s="1" r="S11"/>
    </row>
    <row customHeight="1" r="12" ht="15.75">
      <c t="s" s="237" r="A12">
        <v>1206</v>
      </c>
      <c t="s" s="366" r="B12">
        <v>1207</v>
      </c>
      <c t="str" s="367" r="D12">
        <f>IF(D13+D14+D15+D16=FBA!F82,D13+D14+D15+D16,0)</f>
        <v>118380</v>
      </c>
      <c t="str" s="367" r="E12">
        <f>E13+E14+E15+E16</f>
        <v>0</v>
      </c>
      <c t="str" s="367" r="F12">
        <f>F13+F14+F15+F16</f>
        <v>0</v>
      </c>
      <c s="367" r="G12">
        <v>130526.0</v>
      </c>
      <c s="367" r="H12">
        <v>130526.0</v>
      </c>
      <c t="str" s="367" r="I12">
        <f>I13+I14+I15+I16</f>
        <v>0</v>
      </c>
      <c s="1" r="J12"/>
      <c s="1" r="K12"/>
      <c s="1" r="L12"/>
      <c s="1" r="M12"/>
      <c s="1" r="N12"/>
      <c s="1" r="O12"/>
      <c s="1" r="P12"/>
      <c s="1" r="Q12"/>
      <c s="1" r="R12"/>
      <c s="1" r="S12"/>
    </row>
    <row customHeight="1" r="13" ht="15.75">
      <c t="s" s="234" r="A13">
        <v>1208</v>
      </c>
      <c s="235" r="B13"/>
      <c t="s" s="369" r="C13">
        <v>1209</v>
      </c>
      <c s="368" r="D13"/>
      <c s="368" r="E13"/>
      <c s="368" r="F13"/>
      <c s="368" r="G13">
        <v>10528.0</v>
      </c>
      <c s="368" r="H13">
        <v>10528.0</v>
      </c>
      <c s="368" r="I13"/>
      <c s="1" r="J13"/>
      <c s="1" r="K13"/>
      <c s="1" r="L13"/>
      <c s="1" r="M13"/>
      <c s="1" r="N13"/>
      <c s="1" r="O13"/>
      <c s="1" r="P13"/>
      <c s="1" r="Q13"/>
      <c s="1" r="R13"/>
      <c s="1" r="S13"/>
    </row>
    <row customHeight="1" r="14" ht="15.75">
      <c t="s" s="234" r="A14">
        <v>1210</v>
      </c>
      <c s="235" r="B14"/>
      <c t="s" s="369" r="C14">
        <v>1211</v>
      </c>
      <c s="368" r="D14">
        <v>116451.0</v>
      </c>
      <c s="368" r="E14"/>
      <c s="368" r="F14"/>
      <c s="368" r="G14">
        <v>109968.0</v>
      </c>
      <c s="368" r="H14">
        <v>109968.0</v>
      </c>
      <c s="368" r="I14"/>
      <c s="1" r="J14"/>
      <c s="1" r="K14"/>
      <c s="1" r="L14"/>
      <c s="1" r="M14"/>
      <c s="1" r="N14"/>
      <c s="1" r="O14"/>
      <c s="1" r="P14"/>
      <c s="1" r="Q14"/>
      <c s="1" r="R14"/>
      <c s="1" r="S14"/>
    </row>
    <row customHeight="1" r="15" ht="15.75">
      <c t="s" s="234" r="A15">
        <v>1212</v>
      </c>
      <c s="235" r="B15"/>
      <c t="s" s="369" r="C15">
        <v>1213</v>
      </c>
      <c s="368" r="D15"/>
      <c s="368" r="E15"/>
      <c s="368" r="F15"/>
      <c s="368" r="G15">
        <v>10030.0</v>
      </c>
      <c s="368" r="H15">
        <v>10030.0</v>
      </c>
      <c s="368" r="I15"/>
      <c s="1" r="J15"/>
      <c s="1" r="K15"/>
      <c s="1" r="L15"/>
      <c s="1" r="M15"/>
      <c s="1" r="N15"/>
      <c s="1" r="O15"/>
      <c s="1" r="P15"/>
      <c s="1" r="Q15"/>
      <c s="1" r="R15"/>
      <c s="1" r="S15"/>
    </row>
    <row customHeight="1" r="16" ht="15.75">
      <c t="s" s="234" r="A16">
        <v>1214</v>
      </c>
      <c s="235" r="B16"/>
      <c t="s" s="369" r="C16">
        <v>1215</v>
      </c>
      <c s="368" r="D16">
        <v>1929.0</v>
      </c>
      <c s="368" r="E16"/>
      <c s="368" r="F16"/>
      <c s="368" r="G16"/>
      <c s="368" r="H16"/>
      <c s="368" r="I16"/>
      <c s="1" r="J16"/>
      <c s="1" r="K16"/>
      <c s="1" r="L16"/>
      <c s="1" r="M16"/>
      <c s="1" r="N16"/>
      <c s="1" r="O16"/>
      <c s="1" r="P16"/>
      <c s="1" r="Q16"/>
      <c s="1" r="R16"/>
      <c s="1" r="S16"/>
    </row>
    <row customHeight="1" r="17" ht="15.75">
      <c t="s" s="237" r="A17">
        <v>1216</v>
      </c>
      <c t="s" s="366" r="B17">
        <v>1217</v>
      </c>
      <c t="str" s="367" r="D17">
        <f>IF(D18+D19+D20=FBA!F83,D18+D19+D20,0)</f>
        <v>0</v>
      </c>
      <c t="str" s="367" r="E17">
        <f>E18+E19+E20</f>
        <v>0</v>
      </c>
      <c t="str" s="367" r="F17">
        <f>F18+F19+F20</f>
        <v>0</v>
      </c>
      <c s="367" r="G17">
        <v>0.0</v>
      </c>
      <c t="str" s="367" r="H17">
        <f>H18+H19+H20</f>
        <v>0</v>
      </c>
      <c t="str" s="367" r="I17">
        <f>I18+I19+I20</f>
        <v>0</v>
      </c>
      <c s="1" r="J17"/>
      <c s="1" r="K17"/>
      <c s="1" r="L17"/>
      <c s="1" r="M17"/>
      <c s="1" r="N17"/>
      <c s="1" r="O17"/>
      <c s="1" r="P17"/>
      <c s="1" r="Q17"/>
      <c s="1" r="R17"/>
      <c s="1" r="S17"/>
    </row>
    <row customHeight="1" r="18" ht="15.75">
      <c t="s" s="234" r="A18">
        <v>1218</v>
      </c>
      <c s="235" r="B18"/>
      <c t="s" s="369" r="C18">
        <v>1219</v>
      </c>
      <c s="368" r="D18"/>
      <c s="368" r="E18"/>
      <c s="368" r="F18"/>
      <c s="368" r="G18"/>
      <c s="368" r="H18"/>
      <c s="368" r="I18"/>
      <c s="1" r="J18"/>
      <c s="1" r="K18"/>
      <c s="1" r="L18"/>
      <c s="1" r="M18"/>
      <c s="1" r="N18"/>
      <c s="1" r="O18"/>
      <c s="1" r="P18"/>
      <c s="1" r="Q18"/>
      <c s="1" r="R18"/>
      <c s="1" r="S18"/>
    </row>
    <row customHeight="1" r="19" ht="15.75">
      <c t="s" s="234" r="A19">
        <v>1220</v>
      </c>
      <c s="235" r="B19"/>
      <c t="s" s="369" r="C19">
        <v>1221</v>
      </c>
      <c s="368" r="D19"/>
      <c s="368" r="E19"/>
      <c s="368" r="F19"/>
      <c s="368" r="G19"/>
      <c s="368" r="H19"/>
      <c s="368" r="I19"/>
      <c s="1" r="J19"/>
      <c s="1" r="K19"/>
      <c s="1" r="L19"/>
      <c s="1" r="M19"/>
      <c s="1" r="N19"/>
      <c s="1" r="O19"/>
      <c s="1" r="P19"/>
      <c s="1" r="Q19"/>
      <c s="1" r="R19"/>
      <c s="1" r="S19"/>
    </row>
    <row customHeight="1" r="20" ht="15.75">
      <c t="s" s="234" r="A20">
        <v>1222</v>
      </c>
      <c s="235" r="B20"/>
      <c t="s" s="369" r="C20">
        <v>1223</v>
      </c>
      <c s="368" r="D20"/>
      <c s="368" r="E20"/>
      <c s="368" r="F20"/>
      <c s="368" r="G20"/>
      <c s="368" r="H20"/>
      <c s="368" r="I20"/>
      <c s="1" r="J20"/>
      <c s="1" r="K20"/>
      <c s="1" r="L20"/>
      <c s="1" r="M20"/>
      <c s="1" r="N20"/>
      <c s="1" r="O20"/>
      <c s="1" r="P20"/>
      <c s="1" r="Q20"/>
      <c s="1" r="R20"/>
      <c s="1" r="S20"/>
    </row>
    <row customHeight="1" r="21" ht="29.25">
      <c t="s" s="237" r="A21">
        <v>1224</v>
      </c>
      <c t="s" s="366" r="B21">
        <v>1225</v>
      </c>
      <c s="367" r="D21">
        <v>122972.0</v>
      </c>
      <c t="str" s="367" r="E21">
        <f>E10+E11+E12+E17</f>
        <v>0</v>
      </c>
      <c t="str" s="367" r="F21">
        <f>F10+F11+F12+F17</f>
        <v>0</v>
      </c>
      <c s="367" r="G21">
        <v>130526.0</v>
      </c>
      <c t="str" s="367" r="H21">
        <f>H10+H11+H12+H17</f>
        <v>130526</v>
      </c>
      <c t="str" s="367" r="I21">
        <f>I10+I11+I12+I17</f>
        <v>0</v>
      </c>
      <c s="1" r="J21"/>
      <c s="1" r="K21"/>
      <c s="1" r="L21"/>
      <c s="1" r="M21"/>
      <c s="1" r="N21"/>
      <c s="1" r="O21"/>
      <c s="1" r="P21"/>
      <c s="1" r="Q21"/>
      <c s="1" r="R21"/>
      <c s="1" r="S21"/>
    </row>
    <row customHeight="1" r="22" ht="15.0">
      <c s="1" r="A22"/>
      <c s="1" r="B22"/>
      <c s="1" r="C22"/>
      <c s="1" r="D22"/>
      <c s="1" r="E22"/>
      <c s="1" r="F22"/>
      <c s="1" r="G22"/>
      <c s="1" r="H22"/>
      <c s="1" r="I22"/>
      <c s="1" r="J22"/>
      <c s="1" r="K22"/>
      <c s="1" r="L22"/>
      <c s="1" r="M22"/>
      <c s="1" r="N22"/>
      <c s="1" r="O22"/>
      <c s="1" r="P22"/>
      <c s="1" r="Q22"/>
      <c s="1" r="R22"/>
      <c s="1" r="S22"/>
    </row>
    <row customHeight="1" r="23" ht="15.0">
      <c t="s" s="370" r="A23">
        <v>1226</v>
      </c>
      <c s="1" r="J23"/>
      <c s="1" r="K23"/>
      <c s="1" r="L23"/>
      <c s="1" r="M23"/>
      <c s="1" r="N23"/>
      <c s="1" r="O23"/>
      <c s="1" r="P23"/>
      <c s="1" r="Q23"/>
      <c s="1" r="R23"/>
      <c s="1" r="S23"/>
    </row>
  </sheetData>
  <mergeCells count="13">
    <mergeCell ref="A7:A8"/>
    <mergeCell ref="B7:C8"/>
    <mergeCell ref="D7:F7"/>
    <mergeCell ref="G7:I7"/>
    <mergeCell ref="B10:C10"/>
    <mergeCell ref="B9:C9"/>
    <mergeCell ref="B21:C21"/>
    <mergeCell ref="B17:C17"/>
    <mergeCell ref="A23:I23"/>
    <mergeCell ref="B11:C11"/>
    <mergeCell ref="A4:I4"/>
    <mergeCell ref="A5:I5"/>
    <mergeCell ref="B12:C12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4.0"/>
    <col min="2" customWidth="1" max="2" width="26.86"/>
    <col min="3" customWidth="1" max="4" width="25.57"/>
    <col min="5" customWidth="1" max="14" width="9.14"/>
  </cols>
  <sheetData>
    <row customHeight="1" r="1" ht="12.75">
      <c s="308" r="A1"/>
      <c s="308" r="B1"/>
      <c s="114" r="C1"/>
      <c s="308" r="D1"/>
      <c s="308" r="E1"/>
      <c s="308" r="F1"/>
      <c s="308" r="G1"/>
      <c s="308" r="H1"/>
      <c s="308" r="I1"/>
      <c s="308" r="J1"/>
      <c s="308" r="K1"/>
      <c s="308" r="L1"/>
      <c s="308" r="M1"/>
      <c s="308" r="N1"/>
    </row>
    <row customHeight="1" r="2" ht="12.75">
      <c s="308" r="A2"/>
      <c s="308" r="B2"/>
      <c t="s" s="146" r="C2">
        <v>1227</v>
      </c>
      <c s="371" r="D2"/>
      <c s="225" r="E2"/>
      <c s="308" r="F2"/>
      <c s="308" r="G2"/>
      <c s="308" r="H2"/>
      <c s="308" r="I2"/>
      <c s="308" r="J2"/>
      <c s="308" r="K2"/>
      <c s="308" r="L2"/>
      <c s="308" r="M2"/>
      <c s="308" r="N2"/>
    </row>
    <row customHeight="1" r="3" ht="12.75">
      <c s="308" r="A3"/>
      <c s="308" r="B3"/>
      <c t="s" s="146" r="C3">
        <v>1228</v>
      </c>
      <c s="146" r="D3"/>
      <c s="372" r="E3"/>
      <c s="308" r="F3"/>
      <c s="308" r="G3"/>
      <c s="308" r="H3"/>
      <c s="308" r="I3"/>
      <c s="308" r="J3"/>
      <c s="308" r="K3"/>
      <c s="308" r="L3"/>
      <c s="308" r="M3"/>
      <c s="308" r="N3"/>
    </row>
    <row customHeight="1" r="4" ht="36.75">
      <c s="308" r="A4"/>
      <c t="s" s="353" r="B4">
        <v>1229</v>
      </c>
      <c s="355" r="E4"/>
      <c s="308" r="F4"/>
      <c s="308" r="G4"/>
      <c s="308" r="H4"/>
      <c s="308" r="I4"/>
      <c s="308" r="J4"/>
      <c s="308" r="K4"/>
      <c s="308" r="L4"/>
      <c s="308" r="M4"/>
      <c s="308" r="N4"/>
    </row>
    <row customHeight="1" r="5" ht="6.0">
      <c s="308" r="A5"/>
      <c s="308" r="B5"/>
      <c s="308" r="C5"/>
      <c s="308" r="D5"/>
      <c s="308" r="E5"/>
      <c s="308" r="F5"/>
      <c s="308" r="G5"/>
      <c s="308" r="H5"/>
      <c s="308" r="I5"/>
      <c s="308" r="J5"/>
      <c s="308" r="K5"/>
      <c s="308" r="L5"/>
      <c s="308" r="M5"/>
      <c s="308" r="N5"/>
    </row>
    <row customHeight="1" r="6" ht="28.5">
      <c s="308" r="A6"/>
      <c t="s" s="353" r="B6">
        <v>1230</v>
      </c>
      <c s="355" r="E6"/>
      <c s="308" r="F6"/>
      <c s="308" r="G6"/>
      <c s="308" r="H6"/>
      <c s="308" r="I6"/>
      <c s="308" r="J6"/>
      <c s="308" r="K6"/>
      <c s="308" r="L6"/>
      <c s="308" r="M6"/>
      <c s="308" r="N6"/>
    </row>
    <row customHeight="1" r="7" ht="9.0">
      <c s="308" r="A7"/>
      <c s="114" r="B7"/>
      <c s="308" r="C7"/>
      <c s="308" r="D7"/>
      <c s="308" r="E7"/>
      <c s="308" r="F7"/>
      <c s="308" r="G7"/>
      <c s="308" r="H7"/>
      <c s="308" r="I7"/>
      <c s="308" r="J7"/>
      <c s="308" r="K7"/>
      <c s="308" r="L7"/>
      <c s="308" r="M7"/>
      <c s="308" r="N7"/>
    </row>
    <row customHeight="1" r="8" ht="43.5">
      <c t="s" s="307" r="A8">
        <v>1231</v>
      </c>
      <c t="s" s="373" r="B8">
        <v>1232</v>
      </c>
      <c t="s" s="13" r="C8">
        <v>1233</v>
      </c>
      <c t="s" s="13" r="D8">
        <v>1234</v>
      </c>
      <c s="308" r="E8"/>
      <c s="308" r="F8"/>
      <c s="308" r="G8"/>
      <c s="308" r="H8"/>
      <c s="308" r="I8"/>
      <c s="308" r="J8"/>
      <c s="308" r="K8"/>
      <c s="308" r="L8"/>
      <c s="308" r="M8"/>
      <c s="308" r="N8"/>
    </row>
    <row customHeight="1" r="9" ht="12.75">
      <c s="205" r="A9">
        <v>1.0</v>
      </c>
      <c s="284" r="B9">
        <v>2.0</v>
      </c>
      <c s="60" r="C9">
        <v>3.0</v>
      </c>
      <c s="60" r="D9">
        <v>4.0</v>
      </c>
      <c s="308" r="E9"/>
      <c s="308" r="F9"/>
      <c s="308" r="G9"/>
      <c s="308" r="H9"/>
      <c s="308" r="I9"/>
      <c s="308" r="J9"/>
      <c s="308" r="K9"/>
      <c s="308" r="L9"/>
      <c s="308" r="M9"/>
      <c s="308" r="N9"/>
    </row>
    <row customHeight="1" r="10" ht="16.5">
      <c t="s" s="205" r="A10">
        <v>1235</v>
      </c>
      <c t="s" s="300" r="B10">
        <v>1236</v>
      </c>
      <c s="374" r="C10">
        <v>127591.0</v>
      </c>
      <c s="374" r="D10">
        <v>138145.0</v>
      </c>
      <c s="308" r="E10"/>
      <c s="308" r="F10"/>
      <c s="308" r="G10"/>
      <c s="308" r="H10"/>
      <c s="308" r="I10"/>
      <c s="308" r="J10"/>
      <c s="308" r="K10"/>
      <c s="308" r="L10"/>
      <c s="308" r="M10"/>
      <c s="308" r="N10"/>
    </row>
    <row customHeight="1" r="11" ht="16.5">
      <c t="s" s="205" r="A11">
        <v>1237</v>
      </c>
      <c t="s" s="300" r="B11">
        <v>1238</v>
      </c>
      <c s="374" r="C11"/>
      <c s="374" r="D11"/>
      <c s="308" r="E11"/>
      <c s="308" r="F11"/>
      <c s="308" r="G11"/>
      <c s="308" r="H11"/>
      <c s="308" r="I11"/>
      <c s="308" r="J11"/>
      <c s="308" r="K11"/>
      <c s="308" r="L11"/>
      <c s="308" r="M11"/>
      <c s="308" r="N11"/>
    </row>
    <row customHeight="1" r="12" ht="16.5">
      <c t="s" s="205" r="A12">
        <v>1239</v>
      </c>
      <c t="s" s="300" r="B12">
        <v>1240</v>
      </c>
      <c s="374" r="C12"/>
      <c s="374" r="D12"/>
      <c s="308" r="E12"/>
      <c s="308" r="F12"/>
      <c s="308" r="G12"/>
      <c s="308" r="H12"/>
      <c s="308" r="I12"/>
      <c s="308" r="J12"/>
      <c s="308" r="K12"/>
      <c s="308" r="L12"/>
      <c s="308" r="M12"/>
      <c s="308" r="N12"/>
    </row>
    <row customHeight="1" r="13" ht="16.5">
      <c t="s" s="205" r="A13">
        <v>1241</v>
      </c>
      <c t="s" s="300" r="B13">
        <v>1242</v>
      </c>
      <c s="374" r="C13"/>
      <c s="374" r="D13"/>
      <c s="308" r="E13"/>
      <c s="308" r="F13"/>
      <c s="308" r="G13"/>
      <c s="308" r="H13"/>
      <c s="308" r="I13"/>
      <c s="308" r="J13"/>
      <c s="308" r="K13"/>
      <c s="308" r="L13"/>
      <c s="308" r="M13"/>
      <c s="308" r="N13"/>
    </row>
    <row customHeight="1" r="14" ht="16.5">
      <c t="s" s="176" r="A14">
        <v>1243</v>
      </c>
      <c t="s" s="28" r="B14">
        <v>1244</v>
      </c>
      <c t="str" s="375" r="C14">
        <f>C10+C11+C12+C13</f>
        <v>127591</v>
      </c>
      <c t="str" s="375" r="D14">
        <f>D10+D11+D12+D13</f>
        <v>138145</v>
      </c>
      <c s="308" r="E14"/>
      <c s="308" r="F14"/>
      <c s="308" r="G14"/>
      <c s="308" r="H14"/>
      <c s="308" r="I14"/>
      <c s="308" r="J14"/>
      <c s="308" r="K14"/>
      <c s="308" r="L14"/>
      <c s="308" r="M14"/>
      <c s="308" r="N14"/>
    </row>
    <row customHeight="1" r="15" ht="12.75">
      <c s="308" r="A15"/>
      <c s="376" r="B15"/>
      <c s="308" r="E15"/>
      <c s="308" r="F15"/>
      <c s="308" r="G15"/>
      <c s="308" r="H15"/>
      <c s="308" r="I15"/>
      <c s="308" r="J15"/>
      <c s="308" r="K15"/>
      <c s="308" r="L15"/>
      <c s="308" r="M15"/>
      <c s="308" r="N15"/>
    </row>
    <row customHeight="1" r="16" ht="12.75">
      <c s="308" r="A16"/>
      <c t="s" s="377" r="B16">
        <v>1245</v>
      </c>
      <c s="308" r="E16"/>
      <c s="308" r="F16"/>
      <c s="308" r="G16"/>
      <c s="308" r="H16"/>
      <c s="308" r="I16"/>
      <c s="308" r="J16"/>
      <c s="308" r="K16"/>
      <c s="308" r="L16"/>
      <c s="308" r="M16"/>
      <c s="308" r="N16"/>
    </row>
    <row customHeight="1" r="17" ht="12.75">
      <c s="308" r="A17"/>
      <c s="308" r="B17"/>
      <c s="308" r="C17"/>
      <c s="308" r="D17"/>
      <c s="308" r="E17"/>
      <c s="308" r="F17"/>
      <c s="308" r="G17"/>
      <c s="308" r="H17"/>
      <c s="308" r="I17"/>
      <c s="308" r="J17"/>
      <c s="308" r="K17"/>
      <c s="308" r="L17"/>
      <c s="308" r="M17"/>
      <c s="308" r="N17"/>
    </row>
    <row customHeight="1" r="18" ht="12.75">
      <c s="308" r="A18"/>
      <c s="308" r="B18"/>
      <c s="308" r="C18"/>
      <c s="308" r="D18"/>
      <c s="308" r="E18"/>
      <c s="308" r="F18"/>
      <c s="308" r="G18"/>
      <c s="308" r="H18"/>
      <c s="308" r="I18"/>
      <c s="308" r="J18"/>
      <c s="308" r="K18"/>
      <c s="308" r="L18"/>
      <c s="308" r="M18"/>
      <c s="308" r="N18"/>
    </row>
    <row customHeight="1" r="19" ht="12.75">
      <c s="308" r="A19"/>
      <c s="308" r="B19"/>
      <c s="308" r="C19"/>
      <c s="308" r="D19"/>
      <c s="308" r="E19"/>
      <c s="308" r="F19"/>
      <c s="308" r="G19"/>
      <c s="308" r="H19"/>
      <c s="308" r="I19"/>
      <c s="308" r="J19"/>
      <c s="308" r="K19"/>
      <c s="308" r="L19"/>
      <c s="308" r="M19"/>
      <c s="308" r="N19"/>
    </row>
    <row customHeight="1" r="20" ht="12.75">
      <c s="308" r="A20"/>
      <c s="308" r="B20"/>
      <c s="308" r="C20"/>
      <c s="308" r="D20"/>
      <c s="308" r="E20"/>
      <c s="308" r="F20"/>
      <c s="308" r="G20"/>
      <c s="308" r="H20"/>
      <c s="308" r="I20"/>
      <c s="308" r="J20"/>
      <c s="308" r="K20"/>
      <c s="308" r="L20"/>
      <c s="308" r="M20"/>
      <c s="308" r="N20"/>
    </row>
  </sheetData>
  <mergeCells count="4">
    <mergeCell ref="B4:D4"/>
    <mergeCell ref="B6:D6"/>
    <mergeCell ref="B15:D15"/>
    <mergeCell ref="B16:D16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4.57"/>
    <col min="2" customWidth="1" max="2" width="29.0"/>
    <col min="3" customWidth="1" max="3" width="10.43"/>
    <col min="4" customWidth="1" max="4" width="10.86"/>
    <col min="5" customWidth="1" max="5" width="8.0"/>
    <col min="6" customWidth="1" max="6" width="9.43"/>
    <col min="7" customWidth="1" max="7" width="7.86"/>
    <col min="8" customWidth="1" max="8" width="10.86"/>
    <col min="9" customWidth="1" max="9" width="9.71"/>
    <col min="10" customWidth="1" max="10" width="8.71"/>
    <col min="11" customWidth="1" max="11" width="7.43"/>
    <col min="12" customWidth="1" max="12" width="11.0"/>
    <col min="13" customWidth="1" max="13" width="12.43"/>
    <col min="14" customWidth="1" max="23" width="9.14"/>
  </cols>
  <sheetData>
    <row customHeight="1" r="1" ht="15.0">
      <c s="300" r="A1"/>
      <c s="202" r="B1"/>
      <c s="202" r="C1"/>
      <c s="202" r="D1"/>
      <c s="202" r="E1"/>
      <c s="202" r="F1"/>
      <c s="202" r="G1"/>
      <c s="202" r="H1"/>
      <c s="378" r="I1"/>
      <c s="378" r="J1"/>
      <c s="378" r="K1"/>
      <c s="202" r="L1"/>
      <c s="202" r="M1"/>
      <c s="202" r="N1"/>
      <c s="202" r="O1"/>
      <c s="202" r="P1"/>
      <c s="202" r="Q1"/>
      <c s="202" r="R1"/>
      <c s="202" r="S1"/>
      <c s="202" r="T1"/>
      <c s="202" r="U1"/>
      <c s="202" r="V1"/>
      <c s="202" r="W1"/>
    </row>
    <row customHeight="1" r="2" ht="15.0">
      <c s="300" r="A2"/>
      <c s="202" r="B2"/>
      <c s="202" r="C2"/>
      <c s="202" r="D2"/>
      <c s="202" r="E2"/>
      <c s="202" r="F2"/>
      <c s="202" r="G2"/>
      <c s="202" r="H2"/>
      <c t="s" s="123" r="I2">
        <v>1246</v>
      </c>
      <c s="202" r="J2"/>
      <c s="116" r="K2"/>
      <c s="116" r="L2"/>
      <c s="116" r="M2"/>
      <c s="116" r="N2"/>
      <c s="202" r="O2"/>
      <c s="202" r="P2"/>
      <c s="202" r="Q2"/>
      <c s="202" r="R2"/>
      <c s="202" r="S2"/>
      <c s="202" r="T2"/>
      <c s="202" r="U2"/>
      <c s="202" r="V2"/>
      <c s="202" r="W2"/>
    </row>
    <row customHeight="1" r="3" ht="15.0">
      <c s="300" r="A3"/>
      <c s="202" r="B3"/>
      <c s="202" r="C3"/>
      <c s="202" r="D3"/>
      <c s="202" r="E3"/>
      <c s="202" r="F3"/>
      <c s="202" r="G3"/>
      <c s="202" r="H3"/>
      <c t="s" s="123" r="I3">
        <v>1247</v>
      </c>
      <c s="202" r="J3"/>
      <c s="116" r="K3"/>
      <c s="116" r="L3"/>
      <c s="116" r="M3"/>
      <c s="116" r="N3"/>
      <c s="202" r="O3"/>
      <c s="202" r="P3"/>
      <c s="202" r="Q3"/>
      <c s="202" r="R3"/>
      <c s="202" r="S3"/>
      <c s="202" r="T3"/>
      <c s="202" r="U3"/>
      <c s="202" r="V3"/>
      <c s="202" r="W3"/>
    </row>
    <row customHeight="1" r="4" ht="15.0">
      <c s="300" r="A4"/>
      <c s="202" r="B4"/>
      <c s="202" r="C4"/>
      <c s="202" r="D4"/>
      <c s="202" r="E4"/>
      <c s="202" r="F4"/>
      <c s="202" r="G4"/>
      <c s="202" r="H4"/>
      <c s="202" r="I4"/>
      <c s="202" r="J4"/>
      <c s="202" r="K4"/>
      <c s="202" r="L4"/>
      <c s="202" r="M4"/>
      <c s="202" r="N4"/>
      <c s="202" r="O4"/>
      <c s="202" r="P4"/>
      <c s="202" r="Q4"/>
      <c s="202" r="R4"/>
      <c s="202" r="S4"/>
      <c s="202" r="T4"/>
      <c s="202" r="U4"/>
      <c s="202" r="V4"/>
      <c s="202" r="W4"/>
    </row>
    <row customHeight="1" r="5" ht="15.0">
      <c t="s" s="122" r="A5">
        <v>1248</v>
      </c>
      <c s="202" r="N5"/>
      <c s="202" r="O5"/>
      <c s="202" r="P5"/>
      <c s="202" r="Q5"/>
      <c s="202" r="R5"/>
      <c s="202" r="S5"/>
      <c s="202" r="T5"/>
      <c s="202" r="U5"/>
      <c s="202" r="V5"/>
      <c s="202" r="W5"/>
    </row>
    <row customHeight="1" r="6" ht="15.0">
      <c t="s" s="122" r="A6">
        <v>1249</v>
      </c>
      <c s="202" r="N6"/>
      <c s="202" r="O6"/>
      <c s="202" r="P6"/>
      <c s="202" r="Q6"/>
      <c s="202" r="R6"/>
      <c s="202" r="S6"/>
      <c s="202" r="T6"/>
      <c s="202" r="U6"/>
      <c s="202" r="V6"/>
      <c s="202" r="W6"/>
    </row>
    <row customHeight="1" r="7" ht="15.0">
      <c s="300" r="A7"/>
      <c s="202" r="B7"/>
      <c s="202" r="C7"/>
      <c s="202" r="D7"/>
      <c s="202" r="E7"/>
      <c s="202" r="F7"/>
      <c s="202" r="G7"/>
      <c s="202" r="H7"/>
      <c s="202" r="I7"/>
      <c s="202" r="J7"/>
      <c s="202" r="K7"/>
      <c s="202" r="L7"/>
      <c s="202" r="M7"/>
      <c s="202" r="N7"/>
      <c s="202" r="O7"/>
      <c s="202" r="P7"/>
      <c s="202" r="Q7"/>
      <c s="202" r="R7"/>
      <c s="202" r="S7"/>
      <c s="202" r="T7"/>
      <c s="202" r="U7"/>
      <c s="202" r="V7"/>
      <c s="202" r="W7"/>
    </row>
    <row customHeight="1" r="8" ht="15.0">
      <c t="s" s="122" r="A8">
        <v>1250</v>
      </c>
      <c s="202" r="N8"/>
      <c s="202" r="O8"/>
      <c s="202" r="P8"/>
      <c s="202" r="Q8"/>
      <c s="202" r="R8"/>
      <c s="202" r="S8"/>
      <c s="202" r="T8"/>
      <c s="202" r="U8"/>
      <c s="202" r="V8"/>
      <c s="202" r="W8"/>
    </row>
    <row customHeight="1" r="9" ht="15.0">
      <c s="300" r="A9"/>
      <c s="202" r="B9"/>
      <c s="202" r="C9"/>
      <c s="202" r="D9"/>
      <c s="202" r="E9"/>
      <c s="202" r="F9"/>
      <c s="202" r="G9"/>
      <c s="202" r="H9"/>
      <c s="202" r="I9"/>
      <c s="202" r="J9"/>
      <c s="202" r="K9"/>
      <c s="202" r="L9"/>
      <c s="202" r="M9"/>
      <c s="202" r="N9"/>
      <c s="202" r="O9"/>
      <c s="202" r="P9"/>
      <c s="202" r="Q9"/>
      <c s="202" r="R9"/>
      <c s="202" r="S9"/>
      <c s="202" r="T9"/>
      <c s="202" r="U9"/>
      <c s="202" r="V9"/>
      <c s="202" r="W9"/>
    </row>
    <row customHeight="1" r="10" ht="15.0">
      <c t="s" s="13" r="A10">
        <v>1251</v>
      </c>
      <c t="s" s="13" r="B10">
        <v>1252</v>
      </c>
      <c t="s" s="13" r="C10">
        <v>1253</v>
      </c>
      <c t="s" s="13" r="D10">
        <v>1254</v>
      </c>
      <c t="s" s="16" r="M10">
        <v>1255</v>
      </c>
      <c s="202" r="N10"/>
      <c s="202" r="O10"/>
      <c s="202" r="P10"/>
      <c s="202" r="Q10"/>
      <c s="202" r="R10"/>
      <c s="202" r="S10"/>
      <c s="202" r="T10"/>
      <c s="202" r="U10"/>
      <c s="202" r="V10"/>
      <c s="202" r="W10"/>
    </row>
    <row customHeight="1" r="11" ht="150.0">
      <c t="s" s="13" r="D11">
        <v>1256</v>
      </c>
      <c t="s" s="13" r="E11">
        <v>1257</v>
      </c>
      <c t="s" s="13" r="F11">
        <v>1258</v>
      </c>
      <c t="s" s="13" r="G11">
        <v>1259</v>
      </c>
      <c t="s" s="13" r="H11">
        <v>1260</v>
      </c>
      <c t="s" s="353" r="I11">
        <v>1261</v>
      </c>
      <c t="s" s="13" r="J11">
        <v>1262</v>
      </c>
      <c t="s" s="13" r="K11">
        <v>1263</v>
      </c>
      <c t="s" s="373" r="L11">
        <v>1264</v>
      </c>
      <c s="202" r="N11"/>
      <c s="202" r="O11"/>
      <c s="202" r="P11"/>
      <c s="202" r="Q11"/>
      <c s="202" r="R11"/>
      <c s="202" r="S11"/>
      <c s="202" r="T11"/>
      <c s="202" r="U11"/>
      <c s="202" r="V11"/>
      <c s="202" r="W11"/>
    </row>
    <row customHeight="1" r="12" ht="15.0">
      <c s="60" r="A12">
        <v>1.0</v>
      </c>
      <c s="60" r="B12">
        <v>2.0</v>
      </c>
      <c s="60" r="C12">
        <v>3.0</v>
      </c>
      <c s="60" r="D12">
        <v>4.0</v>
      </c>
      <c s="60" r="E12">
        <v>5.0</v>
      </c>
      <c s="60" r="F12">
        <v>6.0</v>
      </c>
      <c s="60" r="G12">
        <v>7.0</v>
      </c>
      <c s="60" r="H12">
        <v>8.0</v>
      </c>
      <c s="60" r="I12">
        <v>9.0</v>
      </c>
      <c s="60" r="J12">
        <v>10.0</v>
      </c>
      <c t="s" s="379" r="K12">
        <v>1265</v>
      </c>
      <c s="60" r="L12">
        <v>12.0</v>
      </c>
      <c s="23" r="M12">
        <v>13.0</v>
      </c>
      <c s="202" r="N12"/>
      <c s="202" r="O12"/>
      <c s="202" r="P12"/>
      <c s="202" r="Q12"/>
      <c s="202" r="R12"/>
      <c s="202" r="S12"/>
      <c s="202" r="T12"/>
      <c s="202" r="U12"/>
      <c s="202" r="V12"/>
      <c s="202" r="W12"/>
    </row>
    <row customHeight="1" r="13" ht="85.5">
      <c t="s" s="237" r="A13">
        <v>1266</v>
      </c>
      <c t="s" s="380" r="B13">
        <v>1267</v>
      </c>
      <c s="381" r="C13">
        <v>11480.0</v>
      </c>
      <c t="str" s="381" r="D13">
        <f>D14+D15</f>
        <v>79099</v>
      </c>
      <c t="str" s="381" r="E13">
        <f>E14+E15</f>
        <v>0</v>
      </c>
      <c t="str" s="381" r="F13">
        <f>F14+F15</f>
        <v>0</v>
      </c>
      <c t="str" s="381" r="G13">
        <f>G14+G15</f>
        <v>0</v>
      </c>
      <c t="str" s="381" r="H13">
        <f>H14+H15</f>
        <v>0</v>
      </c>
      <c t="str" s="381" r="I13">
        <f>I14+I15</f>
        <v>79579</v>
      </c>
      <c t="str" s="381" r="J13">
        <f>J14+J15</f>
        <v>0</v>
      </c>
      <c t="str" s="381" r="K13">
        <f>K14+K15</f>
        <v>0</v>
      </c>
      <c t="str" s="381" r="L13">
        <f>IF(L14+L15='FSL-20-5'!F13-'FSL-20-5'!C13,L14+L15,0)</f>
        <v>0</v>
      </c>
      <c t="str" s="381" r="M13">
        <f>IF(M14+M15=FBA!F60,M14+M15,0)</f>
        <v>11000</v>
      </c>
      <c s="202" r="N13"/>
      <c s="202" r="O13"/>
      <c s="202" r="P13"/>
      <c s="202" r="Q13"/>
      <c s="202" r="R13"/>
      <c s="202" r="S13"/>
      <c s="202" r="T13"/>
      <c s="202" r="U13"/>
      <c s="202" r="V13"/>
      <c s="202" r="W13"/>
    </row>
    <row customHeight="1" r="14" ht="15.0">
      <c t="s" s="234" r="A14">
        <v>1268</v>
      </c>
      <c t="s" s="382" r="B14">
        <v>1269</v>
      </c>
      <c s="383" r="C14">
        <v>11480.0</v>
      </c>
      <c s="383" r="D14"/>
      <c s="383" r="E14"/>
      <c s="383" r="F14"/>
      <c s="383" r="G14"/>
      <c s="383" r="H14"/>
      <c s="383" r="I14">
        <v>480.0</v>
      </c>
      <c s="383" r="J14"/>
      <c s="383" r="K14"/>
      <c s="383" r="L14">
        <v>480.0</v>
      </c>
      <c s="381" r="M14">
        <v>11000.0</v>
      </c>
      <c s="202" r="N14"/>
      <c s="202" r="O14"/>
      <c s="202" r="P14"/>
      <c s="202" r="Q14"/>
      <c s="202" r="R14"/>
      <c s="202" r="S14"/>
      <c s="202" r="T14"/>
      <c s="202" r="U14"/>
      <c s="202" r="V14"/>
      <c s="202" r="W14"/>
    </row>
    <row customHeight="1" r="15" ht="15.0">
      <c t="s" s="234" r="A15">
        <v>1270</v>
      </c>
      <c t="s" s="382" r="B15">
        <v>1271</v>
      </c>
      <c s="383" r="C15"/>
      <c s="383" r="D15">
        <v>79099.0</v>
      </c>
      <c s="383" r="E15"/>
      <c s="383" r="F15"/>
      <c s="383" r="G15"/>
      <c s="383" r="H15"/>
      <c s="383" r="I15">
        <v>79099.0</v>
      </c>
      <c s="383" r="J15"/>
      <c s="383" r="K15"/>
      <c s="383" r="L15"/>
      <c t="str" s="381" r="M15">
        <f>C15+D15+E15+F15-G15-H15-I15-J15-K15+L15</f>
        <v>0</v>
      </c>
      <c s="202" r="N15"/>
      <c s="202" r="O15"/>
      <c s="202" r="P15"/>
      <c s="202" r="Q15"/>
      <c s="202" r="R15"/>
      <c s="202" r="S15"/>
      <c s="202" r="T15"/>
      <c s="202" r="U15"/>
      <c s="202" r="V15"/>
      <c s="202" r="W15"/>
    </row>
    <row customHeight="1" r="16" ht="86.25">
      <c t="s" s="237" r="A16">
        <v>1272</v>
      </c>
      <c t="s" s="380" r="B16">
        <v>1273</v>
      </c>
      <c s="381" r="C16">
        <v>101983.0</v>
      </c>
      <c t="str" s="381" r="D16">
        <f>D17+D18</f>
        <v>852188</v>
      </c>
      <c t="str" s="381" r="E16">
        <f>E17+E18</f>
        <v>0</v>
      </c>
      <c t="str" s="381" r="F16">
        <f>F17+F18</f>
        <v>0</v>
      </c>
      <c t="str" s="381" r="G16">
        <f>G17+G18</f>
        <v>0</v>
      </c>
      <c t="str" s="381" r="H16">
        <f>H17+H18</f>
        <v>0</v>
      </c>
      <c t="str" s="381" r="I16">
        <f>I17+I18</f>
        <v>864697</v>
      </c>
      <c t="str" s="381" r="J16">
        <f>J17+J18</f>
        <v>0</v>
      </c>
      <c t="str" s="381" r="K16">
        <f>K17+K18</f>
        <v>0</v>
      </c>
      <c t="str" s="381" r="L16">
        <f>IF(L17+L18='FSL-20-5'!F14-'FSL-20-5'!C14,L17+L18,0)</f>
        <v>0</v>
      </c>
      <c t="str" s="381" r="M16">
        <f>IF(M17+M18=FBA!F61,M17+M18,0)</f>
        <v>89474</v>
      </c>
      <c s="202" r="N16"/>
      <c s="202" r="O16"/>
      <c s="202" r="P16"/>
      <c s="202" r="Q16"/>
      <c s="202" r="R16"/>
      <c s="202" r="S16"/>
      <c s="202" r="T16"/>
      <c s="202" r="U16"/>
      <c s="202" r="V16"/>
      <c s="202" r="W16"/>
    </row>
    <row customHeight="1" r="17" ht="15.0">
      <c t="s" s="234" r="A17">
        <v>1274</v>
      </c>
      <c t="s" s="382" r="B17">
        <v>1275</v>
      </c>
      <c s="383" r="C17">
        <v>101983.0</v>
      </c>
      <c s="383" r="D17">
        <v>112379.0</v>
      </c>
      <c s="383" r="E17"/>
      <c s="383" r="F17"/>
      <c s="383" r="G17"/>
      <c s="383" r="H17"/>
      <c s="383" r="I17">
        <v>124888.0</v>
      </c>
      <c s="383" r="J17"/>
      <c s="383" r="K17"/>
      <c s="383" r="L17"/>
      <c t="str" s="381" r="M17">
        <f>C17+D17+E17+F17-G17-H17-I17-J17-K17+L17</f>
        <v>89474</v>
      </c>
      <c s="202" r="N17"/>
      <c s="202" r="O17"/>
      <c s="202" r="P17"/>
      <c s="202" r="Q17"/>
      <c s="202" r="R17"/>
      <c s="202" r="S17"/>
      <c s="202" r="T17"/>
      <c s="202" r="U17"/>
      <c s="202" r="V17"/>
      <c s="202" r="W17"/>
    </row>
    <row customHeight="1" r="18" ht="15.0">
      <c t="s" s="234" r="A18">
        <v>1276</v>
      </c>
      <c t="s" s="382" r="B18">
        <v>1277</v>
      </c>
      <c s="383" r="C18">
        <v>0.0</v>
      </c>
      <c s="383" r="D18">
        <v>739809.0</v>
      </c>
      <c s="383" r="E18"/>
      <c s="383" r="F18"/>
      <c s="383" r="G18"/>
      <c s="383" r="H18"/>
      <c s="383" r="I18">
        <v>739809.0</v>
      </c>
      <c s="383" r="J18"/>
      <c s="383" r="K18"/>
      <c s="383" r="L18"/>
      <c t="str" s="381" r="M18">
        <f>C18+D18+E18+F18-G18-H18-I18-J18-K18+L18</f>
        <v>0</v>
      </c>
      <c s="202" r="N18"/>
      <c s="202" r="O18"/>
      <c s="202" r="P18"/>
      <c s="202" r="Q18"/>
      <c s="202" r="R18"/>
      <c s="202" r="S18"/>
      <c s="202" r="T18"/>
      <c s="202" r="U18"/>
      <c s="202" r="V18"/>
      <c s="202" r="W18"/>
    </row>
    <row customHeight="1" r="19" ht="114.75">
      <c t="s" s="237" r="A19">
        <v>1278</v>
      </c>
      <c t="s" s="380" r="B19">
        <v>1279</v>
      </c>
      <c s="381" r="C19">
        <v>0.0</v>
      </c>
      <c t="str" s="381" r="D19">
        <f>D20+D21</f>
        <v>0</v>
      </c>
      <c t="str" s="381" r="E19">
        <f>E20+E21</f>
        <v>0</v>
      </c>
      <c t="str" s="381" r="F19">
        <f>F20+F21</f>
        <v>0</v>
      </c>
      <c t="str" s="381" r="G19">
        <f>G20+G21</f>
        <v>0</v>
      </c>
      <c t="str" s="381" r="H19">
        <f>H20+H21</f>
        <v>0</v>
      </c>
      <c t="str" s="381" r="I19">
        <f>I20+I21</f>
        <v>0</v>
      </c>
      <c t="str" s="381" r="J19">
        <f>J20+J21</f>
        <v>0</v>
      </c>
      <c t="str" s="381" r="K19">
        <f>K20+K21</f>
        <v>0</v>
      </c>
      <c t="str" s="381" r="L19">
        <f>IF(L20+L21='FSL-20-5'!F15-'FSL-20-5'!C15,L20+L21,0)</f>
        <v>0</v>
      </c>
      <c t="str" s="381" r="M19">
        <f>IF(M20+M21=FBA!F62,M20+M21,0)</f>
        <v>0</v>
      </c>
      <c s="202" r="N19"/>
      <c s="202" r="O19"/>
      <c s="202" r="P19"/>
      <c s="202" r="Q19"/>
      <c s="202" r="R19"/>
      <c s="202" r="S19"/>
      <c s="202" r="T19"/>
      <c s="202" r="U19"/>
      <c s="202" r="V19"/>
      <c s="202" r="W19"/>
    </row>
    <row customHeight="1" r="20" ht="15.0">
      <c t="s" s="234" r="A20">
        <v>1280</v>
      </c>
      <c t="s" s="382" r="B20">
        <v>1281</v>
      </c>
      <c s="383" r="C20"/>
      <c s="383" r="D20"/>
      <c s="383" r="E20"/>
      <c s="383" r="F20"/>
      <c s="383" r="G20"/>
      <c s="383" r="H20"/>
      <c s="383" r="I20"/>
      <c s="383" r="J20"/>
      <c s="383" r="K20"/>
      <c s="383" r="L20"/>
      <c t="str" s="381" r="M20">
        <f>C20+D20+E20+F20-G20-H20-I20-J20-K20+L20</f>
        <v>0</v>
      </c>
      <c s="202" r="N20"/>
      <c s="202" r="O20"/>
      <c s="202" r="P20"/>
      <c s="202" r="Q20"/>
      <c s="202" r="R20"/>
      <c s="202" r="S20"/>
      <c s="202" r="T20"/>
      <c s="202" r="U20"/>
      <c s="202" r="V20"/>
      <c s="202" r="W20"/>
    </row>
    <row customHeight="1" r="21" ht="15.0">
      <c t="s" s="234" r="A21">
        <v>1282</v>
      </c>
      <c t="s" s="382" r="B21">
        <v>1283</v>
      </c>
      <c s="383" r="C21"/>
      <c s="383" r="D21">
        <v>0.0</v>
      </c>
      <c s="383" r="E21"/>
      <c s="383" r="F21"/>
      <c s="383" r="G21"/>
      <c s="383" r="H21"/>
      <c s="383" r="I21">
        <v>0.0</v>
      </c>
      <c s="383" r="J21"/>
      <c s="383" r="K21"/>
      <c s="383" r="L21"/>
      <c t="str" s="381" r="M21">
        <f>C21+D21+E21+F21-G21-H21-I21-J21-K21+L21</f>
        <v>0</v>
      </c>
      <c s="202" r="N21"/>
      <c s="202" r="O21"/>
      <c s="202" r="P21"/>
      <c s="202" r="Q21"/>
      <c s="202" r="R21"/>
      <c s="202" r="S21"/>
      <c s="202" r="T21"/>
      <c s="202" r="U21"/>
      <c s="202" r="V21"/>
      <c s="202" r="W21"/>
    </row>
    <row customHeight="1" r="22" ht="15.0">
      <c t="s" s="237" r="A22">
        <v>1284</v>
      </c>
      <c t="s" s="380" r="B22">
        <v>1285</v>
      </c>
      <c s="381" r="C22">
        <v>6599.0</v>
      </c>
      <c t="str" s="381" r="D22">
        <f>D23+D24</f>
        <v>25006</v>
      </c>
      <c t="str" s="381" r="E22">
        <f>E23+E24</f>
        <v>0</v>
      </c>
      <c t="str" s="381" r="F22">
        <f>F23+F24</f>
        <v>0</v>
      </c>
      <c t="str" s="381" r="G22">
        <f>G23+G24</f>
        <v>0</v>
      </c>
      <c t="str" s="381" r="H22">
        <f>H23+H24</f>
        <v>0</v>
      </c>
      <c t="str" s="381" r="I22">
        <f>I23+I24</f>
        <v>22571</v>
      </c>
      <c t="str" s="381" r="J22">
        <f>J23+J24</f>
        <v>0</v>
      </c>
      <c t="str" s="381" r="K22">
        <f>K23+K24</f>
        <v>0</v>
      </c>
      <c t="str" s="381" r="L22">
        <f>IF(L23+L24='FSL-20-5'!F16-'FSL-20-5'!C16,L23+L24,0)</f>
        <v>0</v>
      </c>
      <c s="381" r="M22">
        <v>9034.0</v>
      </c>
      <c s="202" r="N22"/>
      <c s="202" r="O22"/>
      <c s="202" r="P22"/>
      <c s="202" r="Q22"/>
      <c s="202" r="R22"/>
      <c s="202" r="S22"/>
      <c s="202" r="T22"/>
      <c s="202" r="U22"/>
      <c s="202" r="V22"/>
      <c s="202" r="W22"/>
    </row>
    <row customHeight="1" r="23" ht="15.0">
      <c t="s" s="234" r="A23">
        <v>1286</v>
      </c>
      <c t="s" s="382" r="B23">
        <v>1287</v>
      </c>
      <c s="383" r="C23"/>
      <c s="383" r="D23"/>
      <c s="383" r="E23"/>
      <c s="383" r="F23"/>
      <c s="383" r="G23"/>
      <c s="383" r="H23"/>
      <c s="383" r="I23"/>
      <c s="383" r="J23"/>
      <c s="383" r="K23"/>
      <c s="383" r="L23"/>
      <c t="str" s="381" r="M23">
        <f>C23+D23+E23+F23-G23-H23-I23-J23-K23+L23</f>
        <v>0</v>
      </c>
      <c s="202" r="N23"/>
      <c s="202" r="O23"/>
      <c s="202" r="P23"/>
      <c s="202" r="Q23"/>
      <c s="202" r="R23"/>
      <c s="202" r="S23"/>
      <c s="202" r="T23"/>
      <c s="202" r="U23"/>
      <c s="202" r="V23"/>
      <c s="202" r="W23"/>
    </row>
    <row customHeight="1" r="24" ht="15.0">
      <c t="s" s="234" r="A24">
        <v>1288</v>
      </c>
      <c t="s" s="382" r="B24">
        <v>1289</v>
      </c>
      <c s="383" r="C24">
        <v>6599.0</v>
      </c>
      <c s="383" r="D24">
        <v>25006.0</v>
      </c>
      <c s="383" r="E24"/>
      <c s="383" r="F24"/>
      <c s="383" r="G24"/>
      <c s="383" r="H24"/>
      <c s="383" r="I24">
        <v>22571.0</v>
      </c>
      <c s="383" r="J24"/>
      <c s="383" r="K24"/>
      <c s="383" r="L24"/>
      <c t="str" s="381" r="M24">
        <f>C24+D24+E24+F24-G24-H24-I24-J24-K24+L24</f>
        <v>9034</v>
      </c>
      <c s="202" r="N24"/>
      <c s="202" r="O24"/>
      <c s="202" r="P24"/>
      <c s="202" r="Q24"/>
      <c s="202" r="R24"/>
      <c s="202" r="S24"/>
      <c s="202" r="T24"/>
      <c s="202" r="U24"/>
      <c s="202" r="V24"/>
      <c s="202" r="W24"/>
    </row>
    <row customHeight="1" r="25" ht="27.0">
      <c t="s" s="237" r="A25">
        <v>1290</v>
      </c>
      <c t="s" s="380" r="B25">
        <v>1291</v>
      </c>
      <c s="381" r="C25">
        <v>120062.0</v>
      </c>
      <c t="str" s="381" r="D25">
        <f>D13+D16+D19+D22</f>
        <v>956293</v>
      </c>
      <c t="str" s="381" r="E25">
        <f>E13+E16+E19+E22</f>
        <v>0</v>
      </c>
      <c t="str" s="381" r="F25">
        <f>F13+F16+F19+F22</f>
        <v>0</v>
      </c>
      <c t="str" s="381" r="G25">
        <f>G13+G16+G19+G22</f>
        <v>0</v>
      </c>
      <c t="str" s="381" r="H25">
        <f>H13+H16+H19+H22</f>
        <v>0</v>
      </c>
      <c t="str" s="381" r="I25">
        <f>I13+I16+I19+I22</f>
        <v>966847</v>
      </c>
      <c t="str" s="381" r="J25">
        <f>J13+J16+J19+J22</f>
        <v>0</v>
      </c>
      <c t="str" s="381" r="K25">
        <f>K13+K16+K19+K22</f>
        <v>0</v>
      </c>
      <c t="str" s="381" r="L25">
        <f>IF(L13+L16+L19+L22='FSL-20-5'!F17-'FSL-20-5'!C17,L13+L16+L19+L22,0)</f>
        <v>0</v>
      </c>
      <c s="381" r="M25">
        <v>109508.0</v>
      </c>
      <c s="202" r="N25"/>
      <c s="202" r="O25"/>
      <c s="202" r="P25"/>
      <c s="202" r="Q25"/>
      <c s="202" r="R25"/>
      <c s="202" r="S25"/>
      <c s="202" r="T25"/>
      <c s="202" r="U25"/>
      <c s="202" r="V25"/>
      <c s="202" r="W25"/>
    </row>
  </sheetData>
  <mergeCells count="8">
    <mergeCell ref="A5:M5"/>
    <mergeCell ref="A6:M6"/>
    <mergeCell ref="A8:M8"/>
    <mergeCell ref="M10:M11"/>
    <mergeCell ref="A10:A11"/>
    <mergeCell ref="B10:B11"/>
    <mergeCell ref="C10:C11"/>
    <mergeCell ref="D10:L10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4.43"/>
    <col min="2" customWidth="1" max="2" width="56.43"/>
    <col min="3" customWidth="1" max="4" width="13.29"/>
    <col min="5" customWidth="1" max="5" width="12.29"/>
    <col min="6" customWidth="1" max="6" width="13.57"/>
    <col min="7" customWidth="1" max="7" width="13.29"/>
    <col min="8" customWidth="1" max="8" width="12.29"/>
    <col min="9" customWidth="1" max="18" width="9.14"/>
  </cols>
  <sheetData>
    <row customHeight="1" r="1" ht="15.0">
      <c s="202" r="A1"/>
      <c s="202" r="B1"/>
      <c s="202" r="C1"/>
      <c s="202" r="D1"/>
      <c s="202" r="E1"/>
      <c s="378" r="F1"/>
      <c s="202" r="G1"/>
      <c s="202" r="H1"/>
      <c s="202" r="I1"/>
      <c s="202" r="J1"/>
      <c s="202" r="K1"/>
      <c s="202" r="L1"/>
      <c s="202" r="M1"/>
      <c s="202" r="N1"/>
      <c s="202" r="O1"/>
      <c s="202" r="P1"/>
      <c s="202" r="Q1"/>
      <c s="202" r="R1"/>
    </row>
    <row customHeight="1" r="2" ht="15.0">
      <c s="202" r="A2"/>
      <c s="202" r="B2"/>
      <c s="202" r="C2"/>
      <c s="202" r="D2"/>
      <c s="202" r="E2"/>
      <c t="s" s="123" r="F2">
        <v>1292</v>
      </c>
      <c s="202" r="G2"/>
      <c s="202" r="H2"/>
      <c s="202" r="I2"/>
      <c s="202" r="J2"/>
      <c s="202" r="K2"/>
      <c s="202" r="L2"/>
      <c s="202" r="M2"/>
      <c s="202" r="N2"/>
      <c s="202" r="O2"/>
      <c s="202" r="P2"/>
      <c s="202" r="Q2"/>
      <c s="202" r="R2"/>
    </row>
    <row customHeight="1" r="3" ht="15.0">
      <c s="202" r="A3"/>
      <c s="202" r="B3"/>
      <c s="202" r="C3"/>
      <c s="202" r="D3"/>
      <c s="202" r="E3"/>
      <c t="s" s="123" r="F3">
        <v>1293</v>
      </c>
      <c s="202" r="G3"/>
      <c s="202" r="H3"/>
      <c s="202" r="I3"/>
      <c s="202" r="J3"/>
      <c s="202" r="K3"/>
      <c s="202" r="L3"/>
      <c s="202" r="M3"/>
      <c s="202" r="N3"/>
      <c s="202" r="O3"/>
      <c s="202" r="P3"/>
      <c s="202" r="Q3"/>
      <c s="202" r="R3"/>
    </row>
    <row customHeight="1" r="4" ht="8.25">
      <c s="202" r="A4"/>
      <c s="202" r="B4"/>
      <c s="202" r="C4"/>
      <c s="202" r="D4"/>
      <c s="202" r="E4"/>
      <c s="202" r="F4"/>
      <c s="202" r="G4"/>
      <c s="202" r="H4"/>
      <c s="202" r="I4"/>
      <c s="202" r="J4"/>
      <c s="202" r="K4"/>
      <c s="202" r="L4"/>
      <c s="202" r="M4"/>
      <c s="202" r="N4"/>
      <c s="202" r="O4"/>
      <c s="202" r="P4"/>
      <c s="202" r="Q4"/>
      <c s="202" r="R4"/>
    </row>
    <row customHeight="1" r="5" ht="15.0">
      <c t="s" s="122" r="A5">
        <v>1294</v>
      </c>
      <c s="202" r="I5"/>
      <c s="202" r="J5"/>
      <c s="202" r="K5"/>
      <c s="202" r="L5"/>
      <c s="202" r="M5"/>
      <c s="202" r="N5"/>
      <c s="202" r="O5"/>
      <c s="202" r="P5"/>
      <c s="202" r="Q5"/>
      <c s="202" r="R5"/>
    </row>
    <row customHeight="1" r="6" ht="15.0">
      <c t="s" s="122" r="A6">
        <v>1295</v>
      </c>
      <c s="202" r="I6"/>
      <c s="202" r="J6"/>
      <c s="202" r="K6"/>
      <c s="202" r="L6"/>
      <c s="202" r="M6"/>
      <c s="202" r="N6"/>
      <c s="202" r="O6"/>
      <c s="202" r="P6"/>
      <c s="202" r="Q6"/>
      <c s="202" r="R6"/>
    </row>
    <row customHeight="1" r="7" ht="5.25">
      <c s="202" r="A7"/>
      <c s="202" r="B7"/>
      <c s="202" r="C7"/>
      <c s="202" r="D7"/>
      <c s="202" r="E7"/>
      <c s="202" r="F7"/>
      <c s="202" r="G7"/>
      <c s="202" r="H7"/>
      <c s="202" r="I7"/>
      <c s="202" r="J7"/>
      <c s="202" r="K7"/>
      <c s="202" r="L7"/>
      <c s="202" r="M7"/>
      <c s="202" r="N7"/>
      <c s="202" r="O7"/>
      <c s="202" r="P7"/>
      <c s="202" r="Q7"/>
      <c s="202" r="R7"/>
    </row>
    <row customHeight="1" r="8" ht="15.0">
      <c t="s" s="122" r="A8">
        <v>1296</v>
      </c>
      <c s="202" r="I8"/>
      <c s="202" r="J8"/>
      <c s="202" r="K8"/>
      <c s="202" r="L8"/>
      <c s="202" r="M8"/>
      <c s="202" r="N8"/>
      <c s="202" r="O8"/>
      <c s="202" r="P8"/>
      <c s="202" r="Q8"/>
      <c s="202" r="R8"/>
    </row>
    <row customHeight="1" r="9" ht="5.25">
      <c s="202" r="A9"/>
      <c s="202" r="B9"/>
      <c s="202" r="C9"/>
      <c s="202" r="D9"/>
      <c s="202" r="E9"/>
      <c s="202" r="F9"/>
      <c s="202" r="G9"/>
      <c s="202" r="H9"/>
      <c s="202" r="I9"/>
      <c s="202" r="J9"/>
      <c s="202" r="K9"/>
      <c s="202" r="L9"/>
      <c s="202" r="M9"/>
      <c s="202" r="N9"/>
      <c s="202" r="O9"/>
      <c s="202" r="P9"/>
      <c s="202" r="Q9"/>
      <c s="202" r="R9"/>
    </row>
    <row customHeight="1" r="10" ht="15.0">
      <c t="s" s="232" r="A10">
        <v>1297</v>
      </c>
      <c t="s" s="232" r="B10">
        <v>1298</v>
      </c>
      <c t="s" s="232" r="C10">
        <v>1299</v>
      </c>
      <c t="s" s="232" r="F10">
        <v>1300</v>
      </c>
      <c s="202" r="I10"/>
      <c s="202" r="J10"/>
      <c s="202" r="K10"/>
      <c s="202" r="L10"/>
      <c s="202" r="M10"/>
      <c s="202" r="N10"/>
      <c s="202" r="O10"/>
      <c s="202" r="P10"/>
      <c s="202" r="Q10"/>
      <c s="202" r="R10"/>
    </row>
    <row customHeight="1" r="11" ht="79.5">
      <c t="s" s="232" r="C11">
        <v>1301</v>
      </c>
      <c t="s" s="232" r="D11">
        <v>1302</v>
      </c>
      <c t="s" s="237" r="E11">
        <v>1303</v>
      </c>
      <c t="s" s="232" r="F11">
        <v>1304</v>
      </c>
      <c t="s" s="232" r="G11">
        <v>1305</v>
      </c>
      <c t="s" s="237" r="H11">
        <v>1306</v>
      </c>
      <c s="202" r="I11"/>
      <c s="202" r="J11"/>
      <c s="202" r="K11"/>
      <c s="202" r="L11"/>
      <c s="202" r="M11"/>
      <c s="202" r="N11"/>
      <c s="202" r="O11"/>
      <c s="202" r="P11"/>
      <c s="202" r="Q11"/>
      <c s="202" r="R11"/>
    </row>
    <row customHeight="1" r="12" ht="15.0">
      <c s="234" r="A12">
        <v>1.0</v>
      </c>
      <c s="234" r="B12">
        <v>2.0</v>
      </c>
      <c s="234" r="C12">
        <v>3.0</v>
      </c>
      <c s="234" r="D12">
        <v>4.0</v>
      </c>
      <c t="s" s="384" r="E12">
        <v>1307</v>
      </c>
      <c s="234" r="F12">
        <v>6.0</v>
      </c>
      <c s="234" r="G12">
        <v>7.0</v>
      </c>
      <c t="s" s="384" r="H12">
        <v>1308</v>
      </c>
      <c s="202" r="I12"/>
      <c s="202" r="J12"/>
      <c s="202" r="K12"/>
      <c s="202" r="L12"/>
      <c s="202" r="M12"/>
      <c s="202" r="N12"/>
      <c s="202" r="O12"/>
      <c s="202" r="P12"/>
      <c s="202" r="Q12"/>
      <c s="202" r="R12"/>
    </row>
    <row customHeight="1" r="13" ht="45.0">
      <c t="s" s="234" r="A13">
        <v>1309</v>
      </c>
      <c t="s" s="382" r="B13">
        <v>1310</v>
      </c>
      <c s="232" r="C13"/>
      <c s="232" r="D13"/>
      <c s="237" r="E13">
        <v>11480.0</v>
      </c>
      <c s="232" r="F13"/>
      <c s="232" r="G13"/>
      <c s="237" r="H13">
        <v>11000.0</v>
      </c>
      <c s="202" r="I13"/>
      <c s="202" r="J13"/>
      <c s="202" r="K13"/>
      <c s="202" r="L13"/>
      <c s="202" r="M13"/>
      <c s="202" r="N13"/>
      <c s="202" r="O13"/>
      <c s="202" r="P13"/>
      <c s="202" r="Q13"/>
      <c s="202" r="R13"/>
    </row>
    <row customHeight="1" r="14" ht="54.75">
      <c t="s" s="234" r="A14">
        <v>1311</v>
      </c>
      <c t="s" s="382" r="B14">
        <v>1312</v>
      </c>
      <c s="232" r="C14"/>
      <c s="232" r="D14"/>
      <c s="237" r="E14">
        <v>101983.0</v>
      </c>
      <c s="232" r="F14"/>
      <c s="232" r="G14"/>
      <c s="237" r="H14">
        <v>89474.0</v>
      </c>
      <c s="202" r="I14"/>
      <c s="202" r="J14"/>
      <c s="202" r="K14"/>
      <c s="202" r="L14"/>
      <c s="202" r="M14"/>
      <c s="202" r="N14"/>
      <c s="202" r="O14"/>
      <c s="202" r="P14"/>
      <c s="202" r="Q14"/>
      <c s="202" r="R14"/>
    </row>
    <row customHeight="1" r="15" ht="60.0">
      <c t="s" s="234" r="A15">
        <v>1313</v>
      </c>
      <c t="s" s="382" r="B15">
        <v>1314</v>
      </c>
      <c s="232" r="C15"/>
      <c s="232" r="D15"/>
      <c s="237" r="E15">
        <v>0.0</v>
      </c>
      <c s="232" r="F15"/>
      <c s="232" r="G15"/>
      <c t="str" s="237" r="H15">
        <f>IF(F15+G15=FBA!F62,F15+G15,0)</f>
        <v>0</v>
      </c>
      <c s="202" r="I15"/>
      <c s="202" r="J15"/>
      <c s="202" r="K15"/>
      <c s="202" r="L15"/>
      <c s="202" r="M15"/>
      <c s="202" r="N15"/>
      <c s="202" r="O15"/>
      <c s="202" r="P15"/>
      <c s="202" r="Q15"/>
      <c s="202" r="R15"/>
    </row>
    <row customHeight="1" r="16" ht="15.0">
      <c t="s" s="234" r="A16">
        <v>1315</v>
      </c>
      <c t="s" s="382" r="B16">
        <v>1316</v>
      </c>
      <c s="232" r="C16"/>
      <c s="232" r="D16"/>
      <c s="237" r="E16">
        <v>6599.0</v>
      </c>
      <c s="232" r="F16"/>
      <c s="232" r="G16"/>
      <c s="237" r="H16">
        <v>9034.0</v>
      </c>
      <c s="202" r="I16"/>
      <c s="202" r="J16"/>
      <c s="202" r="K16"/>
      <c s="202" r="L16"/>
      <c s="202" r="M16"/>
      <c s="202" r="N16"/>
      <c s="202" r="O16"/>
      <c s="202" r="P16"/>
      <c s="202" r="Q16"/>
      <c s="202" r="R16"/>
    </row>
    <row customHeight="1" r="17" ht="15.0">
      <c t="s" s="384" r="A17">
        <v>1317</v>
      </c>
      <c t="s" s="385" r="B17">
        <v>1318</v>
      </c>
      <c t="str" s="237" r="C17">
        <f>C13+C14+C15+C16</f>
        <v>0</v>
      </c>
      <c t="str" s="237" r="D17">
        <f>D13+D14+D15+D16</f>
        <v>0</v>
      </c>
      <c s="237" r="E17">
        <v>120062.0</v>
      </c>
      <c t="str" s="237" r="F17">
        <f>F13+F14+F15+F16</f>
        <v>0</v>
      </c>
      <c t="str" s="237" r="G17">
        <f>G13+G14+G15+G16</f>
        <v>0</v>
      </c>
      <c s="237" r="H17">
        <v>109508.0</v>
      </c>
      <c s="202" r="I17"/>
      <c s="202" r="J17"/>
      <c s="202" r="K17"/>
      <c s="202" r="L17"/>
      <c s="202" r="M17"/>
      <c s="202" r="N17"/>
      <c s="202" r="O17"/>
      <c s="202" r="P17"/>
      <c s="202" r="Q17"/>
      <c s="202" r="R17"/>
    </row>
    <row customHeight="1" r="18" ht="6.75">
      <c s="202" r="A18"/>
      <c s="202" r="B18"/>
      <c s="202" r="C18"/>
      <c s="202" r="D18"/>
      <c s="202" r="E18"/>
      <c s="202" r="F18"/>
      <c s="202" r="G18"/>
      <c s="202" r="H18"/>
      <c s="202" r="I18"/>
      <c s="202" r="J18"/>
      <c s="202" r="K18"/>
      <c s="202" r="L18"/>
      <c s="202" r="M18"/>
      <c s="202" r="N18"/>
      <c s="202" r="O18"/>
      <c s="202" r="P18"/>
      <c s="202" r="Q18"/>
      <c s="202" r="R18"/>
    </row>
    <row customHeight="1" r="19" ht="11.25">
      <c s="202" r="A19"/>
      <c s="202" r="B19"/>
      <c s="386" r="C19"/>
      <c s="386" r="D19"/>
      <c s="386" r="E19"/>
      <c s="202" r="F19"/>
      <c s="202" r="G19"/>
      <c s="202" r="H19"/>
      <c s="202" r="I19"/>
      <c s="202" r="J19"/>
      <c s="202" r="K19"/>
      <c s="202" r="L19"/>
      <c s="202" r="M19"/>
      <c s="202" r="N19"/>
      <c s="202" r="O19"/>
      <c s="202" r="P19"/>
      <c s="202" r="Q19"/>
      <c s="202" r="R19"/>
    </row>
    <row customHeight="1" r="20" ht="15.0">
      <c s="202" r="A20"/>
      <c s="202" r="B20"/>
      <c s="202" r="C20"/>
      <c s="202" r="D20"/>
      <c s="202" r="E20"/>
      <c s="202" r="F20"/>
      <c s="202" r="G20"/>
      <c s="202" r="H20"/>
      <c s="202" r="I20"/>
      <c s="202" r="J20"/>
      <c s="202" r="K20"/>
      <c s="202" r="L20"/>
      <c s="202" r="M20"/>
      <c s="202" r="N20"/>
      <c s="202" r="O20"/>
      <c s="202" r="P20"/>
      <c s="202" r="Q20"/>
      <c s="202" r="R20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5.57"/>
    <col min="2" customWidth="1" max="2" width="1.14"/>
    <col min="3" customWidth="1" max="3" width="1.0"/>
    <col min="4" customWidth="1" max="4" width="34.43"/>
    <col min="5" customWidth="1" max="5" width="9.71"/>
    <col min="6" customWidth="1" max="6" width="6.57"/>
    <col min="7" customWidth="1" max="7" width="10.0"/>
    <col min="8" customWidth="1" max="8" width="7.86"/>
    <col min="9" customWidth="1" max="9" width="8.0"/>
    <col min="10" customWidth="1" max="10" width="10.57"/>
    <col min="11" customWidth="1" max="11" width="8.57"/>
    <col min="12" customWidth="1" max="12" width="11.0"/>
    <col min="13" customWidth="1" max="13" width="10.14"/>
    <col min="14" customWidth="1" max="14" width="9.29"/>
    <col min="15" customWidth="1" max="15" width="12.43"/>
    <col min="16" customWidth="1" max="25" width="9.14"/>
  </cols>
  <sheetData>
    <row customHeight="1" r="1" ht="11.25">
      <c s="149" r="A1"/>
      <c s="149" r="B1"/>
      <c s="149" r="C1"/>
      <c s="149" r="D1"/>
      <c s="149" r="E1"/>
      <c s="149" r="F1"/>
      <c s="149" r="G1"/>
      <c s="149" r="H1"/>
      <c s="149" r="I1"/>
      <c s="149" r="J1"/>
      <c s="149" r="K1"/>
      <c s="149" r="L1"/>
      <c s="149" r="M1"/>
      <c t="s" s="387" r="N1">
        <v>1319</v>
      </c>
      <c s="387" r="O1"/>
      <c s="388" r="P1"/>
      <c s="46" r="Q1"/>
      <c s="46" r="R1"/>
      <c s="46" r="S1"/>
      <c s="46" r="T1"/>
      <c s="46" r="U1"/>
      <c s="46" r="V1"/>
      <c s="46" r="W1"/>
      <c s="46" r="X1"/>
      <c s="46" r="Y1"/>
    </row>
    <row customHeight="1" r="2" ht="12.75">
      <c s="149" r="A2"/>
      <c s="149" r="B2"/>
      <c s="149" r="C2"/>
      <c s="149" r="D2"/>
      <c s="149" r="E2"/>
      <c s="149" r="F2"/>
      <c s="149" r="G2"/>
      <c s="149" r="H2"/>
      <c s="149" r="I2"/>
      <c s="149" r="J2"/>
      <c s="149" r="K2"/>
      <c s="149" r="L2"/>
      <c s="46" r="M2"/>
      <c t="s" s="387" r="N2">
        <v>1320</v>
      </c>
      <c s="387" r="O2"/>
      <c s="388" r="P2"/>
      <c s="46" r="Q2"/>
      <c s="46" r="R2"/>
      <c s="46" r="S2"/>
      <c s="46" r="T2"/>
      <c s="46" r="U2"/>
      <c s="46" r="V2"/>
      <c s="46" r="W2"/>
      <c s="46" r="X2"/>
      <c s="46" r="Y2"/>
    </row>
    <row customHeight="1" r="3" ht="10.5">
      <c t="s" s="389" r="A3">
        <v>1321</v>
      </c>
      <c s="46" r="P3"/>
      <c s="46" r="Q3"/>
      <c s="46" r="R3"/>
      <c s="46" r="S3"/>
      <c s="46" r="T3"/>
      <c s="46" r="U3"/>
      <c s="46" r="V3"/>
      <c s="46" r="W3"/>
      <c s="46" r="X3"/>
      <c s="46" r="Y3"/>
    </row>
    <row customHeight="1" r="4" ht="12.0">
      <c t="s" s="390" r="A4">
        <v>1322</v>
      </c>
      <c s="46" r="P4"/>
      <c s="46" r="Q4"/>
      <c s="46" r="R4"/>
      <c s="46" r="S4"/>
      <c s="46" r="T4"/>
      <c s="46" r="U4"/>
      <c s="46" r="V4"/>
      <c s="46" r="W4"/>
      <c s="46" r="X4"/>
      <c s="46" r="Y4"/>
    </row>
    <row customHeight="1" r="5" hidden="1" ht="4.5">
      <c s="390" r="A5"/>
      <c s="390" r="B5"/>
      <c s="390" r="C5"/>
      <c s="390" r="D5"/>
      <c s="390" r="E5"/>
      <c s="390" r="F5"/>
      <c s="390" r="G5"/>
      <c s="390" r="H5"/>
      <c s="390" r="I5"/>
      <c s="390" r="J5"/>
      <c s="390" r="K5"/>
      <c s="390" r="L5"/>
      <c s="390" r="M5"/>
      <c s="390" r="N5"/>
      <c s="390" r="O5"/>
      <c s="46" r="P5"/>
      <c s="46" r="Q5"/>
      <c s="46" r="R5"/>
      <c s="46" r="S5"/>
      <c s="46" r="T5"/>
      <c s="46" r="U5"/>
      <c s="46" r="V5"/>
      <c s="46" r="W5"/>
      <c s="46" r="X5"/>
      <c s="46" r="Y5"/>
    </row>
    <row customHeight="1" r="6" ht="12.75">
      <c t="s" s="391" r="A6">
        <v>1323</v>
      </c>
      <c t="s" s="292" r="B6">
        <v>1324</v>
      </c>
      <c t="s" s="392" r="E6">
        <v>1325</v>
      </c>
      <c t="s" s="167" r="O6">
        <v>1326</v>
      </c>
      <c s="46" r="P6"/>
      <c s="46" r="Q6"/>
      <c s="46" r="R6"/>
      <c s="46" r="S6"/>
      <c s="46" r="T6"/>
      <c s="46" r="U6"/>
      <c s="46" r="V6"/>
      <c s="46" r="W6"/>
      <c s="46" r="X6"/>
      <c s="46" r="Y6"/>
    </row>
    <row customHeight="1" r="7" ht="50.25">
      <c t="s" s="391" r="E7">
        <v>1327</v>
      </c>
      <c t="s" s="292" r="F7">
        <v>1328</v>
      </c>
      <c t="s" s="13" r="G7">
        <v>1329</v>
      </c>
      <c t="s" s="13" r="H7">
        <v>1330</v>
      </c>
      <c t="s" s="13" r="I7">
        <v>1331</v>
      </c>
      <c t="s" s="13" r="J7">
        <v>1332</v>
      </c>
      <c t="s" s="13" r="K7">
        <v>1333</v>
      </c>
      <c t="s" s="13" r="L7">
        <v>1334</v>
      </c>
      <c t="s" s="292" r="M7">
        <v>1335</v>
      </c>
      <c t="s" s="13" r="N7">
        <v>1336</v>
      </c>
      <c s="46" r="P7"/>
      <c s="46" r="Q7"/>
      <c s="46" r="R7"/>
      <c s="46" r="S7"/>
      <c s="46" r="T7"/>
      <c s="46" r="U7"/>
      <c s="46" r="V7"/>
      <c s="46" r="W7"/>
      <c s="46" r="X7"/>
      <c s="46" r="Y7"/>
    </row>
    <row customHeight="1" r="8" ht="10.5">
      <c s="393" r="A8">
        <v>1.0</v>
      </c>
      <c s="394" r="B8">
        <v>2.0</v>
      </c>
      <c s="393" r="E8">
        <v>3.0</v>
      </c>
      <c s="393" r="F8">
        <v>4.0</v>
      </c>
      <c s="393" r="G8">
        <v>5.0</v>
      </c>
      <c s="393" r="H8">
        <v>6.0</v>
      </c>
      <c s="393" r="I8">
        <v>7.0</v>
      </c>
      <c s="393" r="J8">
        <v>8.0</v>
      </c>
      <c s="393" r="K8">
        <v>9.0</v>
      </c>
      <c s="393" r="L8">
        <v>10.0</v>
      </c>
      <c s="393" r="M8">
        <v>11.0</v>
      </c>
      <c s="393" r="N8">
        <v>12.0</v>
      </c>
      <c s="170" r="O8">
        <v>13.0</v>
      </c>
      <c s="46" r="P8"/>
      <c s="46" r="Q8"/>
      <c s="46" r="R8"/>
      <c s="46" r="S8"/>
      <c s="46" r="T8"/>
      <c s="46" r="U8"/>
      <c s="46" r="V8"/>
      <c s="46" r="W8"/>
      <c s="46" r="X8"/>
      <c s="46" r="Y8"/>
    </row>
    <row customHeight="1" r="9" ht="12.75">
      <c t="s" s="395" r="A9">
        <v>1337</v>
      </c>
      <c t="s" s="396" r="B9">
        <v>1338</v>
      </c>
      <c s="397" r="C9"/>
      <c s="397" r="D9"/>
      <c t="str" s="170" r="E9">
        <f>SUM(E10:E23)</f>
        <v>0</v>
      </c>
      <c t="str" s="170" r="F9">
        <f>SUM(F10:F23)</f>
        <v>0</v>
      </c>
      <c t="str" s="170" r="G9">
        <f>SUM(G10:G23)</f>
        <v>0</v>
      </c>
      <c t="str" s="170" r="H9">
        <f>SUM(H10:H23)</f>
        <v>0</v>
      </c>
      <c t="str" s="170" r="I9">
        <f>SUM(I10:I23)</f>
        <v>0</v>
      </c>
      <c t="str" s="170" r="J9">
        <f>SUM(J10:J23)</f>
        <v>0</v>
      </c>
      <c t="str" s="170" r="K9">
        <f>SUM(K10:K23)</f>
        <v>0</v>
      </c>
      <c t="str" s="170" r="L9">
        <f>SUM(L10:L23)</f>
        <v>0</v>
      </c>
      <c t="str" s="170" r="M9">
        <f>SUM(M10:M23)</f>
        <v>976377</v>
      </c>
      <c t="str" s="170" r="N9">
        <f>SUM(N10:N23)</f>
        <v>0</v>
      </c>
      <c t="str" s="170" r="O9">
        <f>IF(SUM(E9:N9)=VRA!H31,SUM(E9:N9),0)</f>
        <v>976377</v>
      </c>
      <c s="46" r="P9"/>
      <c s="46" r="Q9"/>
      <c s="46" r="R9"/>
      <c s="46" r="S9"/>
      <c s="46" r="T9"/>
      <c s="46" r="U9"/>
      <c s="46" r="V9"/>
      <c s="46" r="W9"/>
      <c s="46" r="X9"/>
      <c s="46" r="Y9"/>
    </row>
    <row customHeight="1" r="10" ht="14.25">
      <c t="s" s="398" r="A10">
        <v>1339</v>
      </c>
      <c s="315" r="B10"/>
      <c t="s" s="316" r="C10">
        <v>1340</v>
      </c>
      <c s="399" r="D10"/>
      <c s="393" r="E10"/>
      <c s="393" r="F10"/>
      <c s="393" r="G10"/>
      <c s="393" r="H10"/>
      <c s="393" r="I10"/>
      <c s="393" r="J10"/>
      <c s="393" r="K10"/>
      <c s="393" r="L10"/>
      <c s="205" r="M10">
        <v>675708.0</v>
      </c>
      <c s="393" r="N10"/>
      <c t="str" s="170" r="O10">
        <f>IF(SUM(E10:N10)=VRA!H32,SUM(E10:N10),0)</f>
        <v>675708</v>
      </c>
      <c s="46" r="P10"/>
      <c s="46" r="Q10"/>
      <c s="46" r="R10"/>
      <c s="46" r="S10"/>
      <c s="46" r="T10"/>
      <c s="46" r="U10"/>
      <c s="46" r="V10"/>
      <c s="46" r="W10"/>
      <c s="46" r="X10"/>
      <c s="46" r="Y10"/>
    </row>
    <row customHeight="1" r="11" ht="12.75">
      <c t="s" s="400" r="A11">
        <v>1341</v>
      </c>
      <c s="401" r="B11"/>
      <c t="s" s="402" r="C11">
        <v>1342</v>
      </c>
      <c s="403" r="D11"/>
      <c s="393" r="E11"/>
      <c s="393" r="F11"/>
      <c s="393" r="G11"/>
      <c s="393" r="H11"/>
      <c s="393" r="I11"/>
      <c s="393" r="J11"/>
      <c s="393" r="K11"/>
      <c s="393" r="L11"/>
      <c s="205" r="M11">
        <v>12989.0</v>
      </c>
      <c s="393" r="N11"/>
      <c t="str" s="170" r="O11">
        <f>IF(SUM(E11:N11)=VRA!H33,SUM(E11:N11),0)</f>
        <v>12989</v>
      </c>
      <c s="46" r="P11"/>
      <c s="46" r="Q11"/>
      <c s="46" r="R11"/>
      <c s="46" r="S11"/>
      <c s="46" r="T11"/>
      <c s="46" r="U11"/>
      <c s="46" r="V11"/>
      <c s="46" r="W11"/>
      <c s="46" r="X11"/>
      <c s="46" r="Y11"/>
    </row>
    <row customHeight="1" r="12" ht="12.75">
      <c t="s" s="404" r="A12">
        <v>1343</v>
      </c>
      <c s="405" r="B12"/>
      <c t="s" s="406" r="C12">
        <v>1344</v>
      </c>
      <c s="399" r="D12"/>
      <c s="393" r="E12"/>
      <c s="393" r="F12"/>
      <c s="393" r="G12"/>
      <c s="393" r="H12"/>
      <c s="393" r="I12"/>
      <c s="393" r="J12"/>
      <c s="393" r="K12"/>
      <c s="393" r="L12"/>
      <c s="205" r="M12">
        <v>20187.0</v>
      </c>
      <c s="393" r="N12"/>
      <c t="str" s="170" r="O12">
        <f>IF(SUM(E12:N12)=VRA!H34,SUM(E12:N12),0)</f>
        <v>20187</v>
      </c>
      <c s="46" r="P12"/>
      <c s="46" r="Q12"/>
      <c s="46" r="R12"/>
      <c s="46" r="S12"/>
      <c s="46" r="T12"/>
      <c s="46" r="U12"/>
      <c s="46" r="V12"/>
      <c s="46" r="W12"/>
      <c s="46" r="X12"/>
      <c s="46" r="Y12"/>
    </row>
    <row customHeight="1" r="13" ht="12.75">
      <c t="s" s="405" r="A13">
        <v>1345</v>
      </c>
      <c s="405" r="B13"/>
      <c t="s" s="406" r="C13">
        <v>1346</v>
      </c>
      <c s="407" r="D13"/>
      <c s="393" r="E13"/>
      <c s="393" r="F13"/>
      <c s="393" r="G13"/>
      <c s="393" r="H13"/>
      <c s="393" r="I13"/>
      <c s="393" r="J13"/>
      <c s="393" r="K13"/>
      <c s="393" r="L13"/>
      <c s="205" r="M13">
        <v>2256.0</v>
      </c>
      <c s="393" r="N13"/>
      <c t="str" s="170" r="O13">
        <f>IF(SUM(E13:N13)=VRA!H35,SUM(E13:N13),0)</f>
        <v>2256</v>
      </c>
      <c s="46" r="P13"/>
      <c s="46" r="Q13"/>
      <c s="46" r="R13"/>
      <c s="46" r="S13"/>
      <c s="46" r="T13"/>
      <c s="46" r="U13"/>
      <c s="46" r="V13"/>
      <c s="46" r="W13"/>
      <c s="46" r="X13"/>
      <c s="46" r="Y13"/>
    </row>
    <row customHeight="1" r="14" ht="12.75">
      <c t="s" s="405" r="A14">
        <v>1347</v>
      </c>
      <c s="405" r="B14"/>
      <c t="s" s="406" r="C14">
        <v>1348</v>
      </c>
      <c s="407" r="D14"/>
      <c s="393" r="E14"/>
      <c s="393" r="F14"/>
      <c s="393" r="G14"/>
      <c s="393" r="H14"/>
      <c s="393" r="I14"/>
      <c s="393" r="J14"/>
      <c s="393" r="K14"/>
      <c s="393" r="L14"/>
      <c s="205" r="M14">
        <v>14480.0</v>
      </c>
      <c s="393" r="N14"/>
      <c t="str" s="170" r="O14">
        <f>IF(SUM(E14:N14)=VRA!H36,SUM(E14:N14),0)</f>
        <v>14480</v>
      </c>
      <c s="46" r="P14"/>
      <c s="46" r="Q14"/>
      <c s="46" r="R14"/>
      <c s="46" r="S14"/>
      <c s="46" r="T14"/>
      <c s="46" r="U14"/>
      <c s="46" r="V14"/>
      <c s="46" r="W14"/>
      <c s="46" r="X14"/>
      <c s="46" r="Y14"/>
    </row>
    <row customHeight="1" r="15" ht="12.75">
      <c t="s" s="405" r="A15">
        <v>1349</v>
      </c>
      <c s="405" r="B15"/>
      <c t="s" s="406" r="C15">
        <v>1350</v>
      </c>
      <c s="407" r="D15"/>
      <c s="393" r="E15"/>
      <c s="393" r="F15"/>
      <c s="393" r="G15"/>
      <c s="393" r="H15"/>
      <c s="393" r="I15"/>
      <c s="393" r="J15"/>
      <c s="393" r="K15"/>
      <c s="393" r="L15"/>
      <c s="205" r="M15"/>
      <c s="393" r="N15"/>
      <c t="str" s="170" r="O15">
        <f>IF(SUM(E15:N15)=VRA!H37,SUM(E15:N15),0)</f>
        <v>0</v>
      </c>
      <c s="46" r="P15"/>
      <c s="46" r="Q15"/>
      <c s="46" r="R15"/>
      <c s="46" r="S15"/>
      <c s="46" r="T15"/>
      <c s="46" r="U15"/>
      <c s="46" r="V15"/>
      <c s="46" r="W15"/>
      <c s="46" r="X15"/>
      <c s="46" r="Y15"/>
    </row>
    <row customHeight="1" r="16" ht="12.75">
      <c t="s" s="405" r="A16">
        <v>1351</v>
      </c>
      <c s="405" r="B16"/>
      <c t="s" s="406" r="C16">
        <v>1352</v>
      </c>
      <c s="407" r="D16"/>
      <c s="393" r="E16"/>
      <c s="393" r="F16"/>
      <c s="393" r="G16"/>
      <c s="393" r="H16"/>
      <c s="393" r="I16"/>
      <c s="393" r="J16"/>
      <c s="393" r="K16"/>
      <c s="393" r="L16"/>
      <c s="205" r="M16">
        <v>4929.0</v>
      </c>
      <c s="393" r="N16"/>
      <c t="str" s="170" r="O16">
        <f>IF(SUM(E16:N16)=VRA!H38,SUM(E16:N16),0)</f>
        <v>4929</v>
      </c>
      <c s="46" r="P16"/>
      <c s="46" r="Q16"/>
      <c s="46" r="R16"/>
      <c s="46" r="S16"/>
      <c s="46" r="T16"/>
      <c s="46" r="U16"/>
      <c s="46" r="V16"/>
      <c s="46" r="W16"/>
      <c s="46" r="X16"/>
      <c s="46" r="Y16"/>
    </row>
    <row customHeight="1" r="17" ht="12.75">
      <c t="s" s="405" r="A17">
        <v>1353</v>
      </c>
      <c s="405" r="B17"/>
      <c t="s" s="406" r="C17">
        <v>1354</v>
      </c>
      <c s="408" r="D17"/>
      <c s="393" r="E17"/>
      <c s="393" r="F17"/>
      <c s="393" r="G17"/>
      <c s="393" r="H17"/>
      <c s="393" r="I17"/>
      <c s="393" r="J17"/>
      <c s="393" r="K17"/>
      <c s="393" r="L17"/>
      <c s="205" r="M17"/>
      <c s="393" r="N17"/>
      <c t="str" s="170" r="O17">
        <f>IF(SUM(E17:N17)=VRA!H39,SUM(E17:N17),0)</f>
        <v>0</v>
      </c>
      <c s="46" r="P17"/>
      <c s="46" r="Q17"/>
      <c s="46" r="R17"/>
      <c s="46" r="S17"/>
      <c s="46" r="T17"/>
      <c s="46" r="U17"/>
      <c s="46" r="V17"/>
      <c s="46" r="W17"/>
      <c s="46" r="X17"/>
      <c s="46" r="Y17"/>
    </row>
    <row customHeight="1" r="18" ht="12.75">
      <c t="s" s="409" r="A18">
        <v>1355</v>
      </c>
      <c s="405" r="B18"/>
      <c t="s" s="410" r="C18">
        <v>1356</v>
      </c>
      <c s="393" r="E18"/>
      <c s="393" r="F18"/>
      <c s="393" r="G18"/>
      <c s="393" r="H18"/>
      <c s="393" r="I18"/>
      <c s="393" r="J18"/>
      <c s="393" r="K18"/>
      <c s="393" r="L18"/>
      <c s="205" r="M18">
        <v>112379.0</v>
      </c>
      <c s="393" r="N18"/>
      <c t="str" s="170" r="O18">
        <f>IF(SUM(E18:N18)=VRA!H40,SUM(E18:N18),0)</f>
        <v>112379</v>
      </c>
      <c s="46" r="P18"/>
      <c s="46" r="Q18"/>
      <c s="46" r="R18"/>
      <c s="46" r="S18"/>
      <c s="46" r="T18"/>
      <c s="46" r="U18"/>
      <c s="46" r="V18"/>
      <c s="46" r="W18"/>
      <c s="46" r="X18"/>
      <c s="46" r="Y18"/>
    </row>
    <row customHeight="1" r="19" ht="12.75">
      <c t="s" s="400" r="A19">
        <v>1357</v>
      </c>
      <c s="405" r="B19"/>
      <c t="s" s="406" r="C19">
        <v>1358</v>
      </c>
      <c s="411" r="D19"/>
      <c s="393" r="E19"/>
      <c s="393" r="F19"/>
      <c s="393" r="G19"/>
      <c s="393" r="H19"/>
      <c s="393" r="I19"/>
      <c s="393" r="J19"/>
      <c s="393" r="K19"/>
      <c s="393" r="L19"/>
      <c s="205" r="M19"/>
      <c s="393" r="N19"/>
      <c t="str" s="170" r="O19">
        <f>IF(SUM(E19:N19)=VRA!H41,SUM(E19:N19),0)</f>
        <v>0</v>
      </c>
      <c s="46" r="P19"/>
      <c s="46" r="Q19"/>
      <c s="46" r="R19"/>
      <c s="46" r="S19"/>
      <c s="46" r="T19"/>
      <c s="46" r="U19"/>
      <c s="46" r="V19"/>
      <c s="46" r="W19"/>
      <c s="46" r="X19"/>
      <c s="46" r="Y19"/>
    </row>
    <row customHeight="1" r="20" ht="12.75">
      <c t="s" s="405" r="A20">
        <v>1359</v>
      </c>
      <c s="405" r="B20"/>
      <c t="s" s="406" r="C20">
        <v>1360</v>
      </c>
      <c s="411" r="D20"/>
      <c s="393" r="E20"/>
      <c s="393" r="F20"/>
      <c s="393" r="G20"/>
      <c s="393" r="H20"/>
      <c s="393" r="I20"/>
      <c s="393" r="J20"/>
      <c s="393" r="K20"/>
      <c s="393" r="L20"/>
      <c s="205" r="M20"/>
      <c s="393" r="N20"/>
      <c t="str" s="170" r="O20">
        <f>IF(SUM(E20:N20)=VRA!H42,SUM(E20:N20),0)</f>
        <v>0</v>
      </c>
      <c s="46" r="P20"/>
      <c s="46" r="Q20"/>
      <c s="46" r="R20"/>
      <c s="46" r="S20"/>
      <c s="46" r="T20"/>
      <c s="46" r="U20"/>
      <c s="46" r="V20"/>
      <c s="46" r="W20"/>
      <c s="46" r="X20"/>
      <c s="46" r="Y20"/>
    </row>
    <row customHeight="1" r="21" ht="12.75">
      <c t="s" s="405" r="A21">
        <v>1361</v>
      </c>
      <c s="405" r="B21"/>
      <c t="s" s="406" r="C21">
        <v>1362</v>
      </c>
      <c s="411" r="D21"/>
      <c s="393" r="E21"/>
      <c s="393" r="F21"/>
      <c s="393" r="G21"/>
      <c s="393" r="H21"/>
      <c s="393" r="I21"/>
      <c s="393" r="J21"/>
      <c s="393" r="K21"/>
      <c s="393" r="L21"/>
      <c s="205" r="M21"/>
      <c s="393" r="N21"/>
      <c t="str" s="170" r="O21">
        <f>IF(SUM(E21:N21)=VRA!H43,SUM(E21:N21),0)</f>
        <v>0</v>
      </c>
      <c s="46" r="P21"/>
      <c s="46" r="Q21"/>
      <c s="46" r="R21"/>
      <c s="46" r="S21"/>
      <c s="46" r="T21"/>
      <c s="46" r="U21"/>
      <c s="46" r="V21"/>
      <c s="46" r="W21"/>
      <c s="46" r="X21"/>
      <c s="46" r="Y21"/>
    </row>
    <row customHeight="1" r="22" ht="12.75">
      <c t="s" s="405" r="A22">
        <v>1363</v>
      </c>
      <c s="405" r="B22"/>
      <c t="s" s="406" r="C22">
        <v>1364</v>
      </c>
      <c s="411" r="D22"/>
      <c s="393" r="E22"/>
      <c s="393" r="F22"/>
      <c s="393" r="G22"/>
      <c s="393" r="H22"/>
      <c s="393" r="I22"/>
      <c s="393" r="J22"/>
      <c s="393" r="K22"/>
      <c s="393" r="L22"/>
      <c s="205" r="M22">
        <v>120327.0</v>
      </c>
      <c s="393" r="N22"/>
      <c s="170" r="O22">
        <v>120327.0</v>
      </c>
      <c s="46" r="P22"/>
      <c s="46" r="Q22"/>
      <c s="46" r="R22"/>
      <c s="46" r="S22"/>
      <c s="46" r="T22"/>
      <c s="46" r="U22"/>
      <c s="46" r="V22"/>
      <c s="46" r="W22"/>
      <c s="46" r="X22"/>
      <c s="46" r="Y22"/>
    </row>
    <row customHeight="1" r="23" ht="12.75">
      <c t="s" s="405" r="A23">
        <v>1365</v>
      </c>
      <c s="405" r="B23"/>
      <c t="s" s="406" r="C23">
        <v>1366</v>
      </c>
      <c s="411" r="D23"/>
      <c s="393" r="E23"/>
      <c s="393" r="F23"/>
      <c s="393" r="G23"/>
      <c s="393" r="H23"/>
      <c s="393" r="I23"/>
      <c s="393" r="J23"/>
      <c s="393" r="K23"/>
      <c s="393" r="L23"/>
      <c s="205" r="M23">
        <v>13122.0</v>
      </c>
      <c s="393" r="N23"/>
      <c s="170" r="O23">
        <v>26111.0</v>
      </c>
      <c s="46" r="P23"/>
      <c s="46" r="Q23"/>
      <c s="46" r="R23"/>
      <c s="46" r="S23"/>
      <c s="46" r="T23"/>
      <c s="46" r="U23"/>
      <c s="46" r="V23"/>
      <c s="46" r="W23"/>
      <c s="46" r="X23"/>
      <c s="46" r="Y23"/>
    </row>
    <row customHeight="1" r="24" ht="39.75">
      <c t="s" s="412" r="A24">
        <v>1367</v>
      </c>
      <c t="s" s="413" r="B24">
        <v>1368</v>
      </c>
      <c s="393" r="E24"/>
      <c s="393" r="F24"/>
      <c s="393" r="G24"/>
      <c s="393" r="H24"/>
      <c s="393" r="I24"/>
      <c s="393" r="J24"/>
      <c s="393" r="K24"/>
      <c s="393" r="L24"/>
      <c s="393" r="M24"/>
      <c s="393" r="N24"/>
      <c t="str" s="170" r="O24">
        <f>IF(SUM(E24:N24)=VRA!H52,SUM(E24:N24),0)</f>
        <v>0</v>
      </c>
      <c s="46" r="P24"/>
      <c s="46" r="Q24"/>
      <c s="46" r="R24"/>
      <c s="46" r="S24"/>
      <c s="46" r="T24"/>
      <c s="46" r="U24"/>
      <c s="46" r="V24"/>
      <c s="46" r="W24"/>
      <c s="46" r="X24"/>
      <c s="46" r="Y24"/>
    </row>
    <row customHeight="1" r="25" ht="12.75">
      <c t="s" s="395" r="A25">
        <v>1369</v>
      </c>
      <c t="s" s="414" r="B25">
        <v>1370</v>
      </c>
      <c t="str" s="170" r="E25">
        <f>E26</f>
        <v>0</v>
      </c>
      <c t="str" s="170" r="F25">
        <f>F26</f>
        <v>0</v>
      </c>
      <c t="str" s="170" r="G25">
        <f>G26</f>
        <v>0</v>
      </c>
      <c t="str" s="170" r="H25">
        <f>H26</f>
        <v>0</v>
      </c>
      <c t="str" s="170" r="I25">
        <f>I26</f>
        <v>0</v>
      </c>
      <c t="str" s="170" r="J25">
        <f>J26</f>
        <v>0</v>
      </c>
      <c t="str" s="170" r="K25">
        <f>K26</f>
        <v>0</v>
      </c>
      <c t="str" s="170" r="L25">
        <f>L26</f>
        <v>0</v>
      </c>
      <c t="str" s="170" r="M25">
        <f>M26</f>
        <v>975153</v>
      </c>
      <c t="str" s="170" r="N25">
        <f>N26</f>
        <v>0</v>
      </c>
      <c t="str" s="170" r="O25">
        <f>SUM(E25:N25)</f>
        <v>975153</v>
      </c>
      <c s="46" r="P25"/>
      <c s="46" r="Q25"/>
      <c s="46" r="R25"/>
      <c s="46" r="S25"/>
      <c s="46" r="T25"/>
      <c s="46" r="U25"/>
      <c s="46" r="V25"/>
      <c s="46" r="W25"/>
      <c s="46" r="X25"/>
      <c s="46" r="Y25"/>
    </row>
    <row customHeight="1" r="26" ht="12.75">
      <c t="s" s="415" r="A26">
        <v>1371</v>
      </c>
      <c s="415" r="B26"/>
      <c t="s" s="416" r="C26">
        <v>1372</v>
      </c>
      <c s="417" r="D26"/>
      <c t="str" s="170" r="E26">
        <f>SUM(E27:E38)</f>
        <v>0</v>
      </c>
      <c t="str" s="170" r="F26">
        <f>SUM(F27:F38)</f>
        <v>0</v>
      </c>
      <c t="str" s="170" r="G26">
        <f>SUM(G27:G38)</f>
        <v>0</v>
      </c>
      <c t="str" s="170" r="H26">
        <f>SUM(H27:H38)</f>
        <v>0</v>
      </c>
      <c t="str" s="170" r="I26">
        <f>SUM(I27:I38)</f>
        <v>0</v>
      </c>
      <c t="str" s="170" r="J26">
        <f>SUM(J27:J38)</f>
        <v>0</v>
      </c>
      <c t="str" s="170" r="K26">
        <f>SUM(K27:K38)</f>
        <v>0</v>
      </c>
      <c t="str" s="170" r="L26">
        <f>SUM(L27:L38)</f>
        <v>0</v>
      </c>
      <c t="str" s="170" r="M26">
        <f>SUM(M27:M38)</f>
        <v>975153</v>
      </c>
      <c t="str" s="170" r="N26">
        <f>SUM(N27:N38)</f>
        <v>0</v>
      </c>
      <c t="str" s="170" r="O26">
        <f>IF(SUM(E26:N26)=PSA!I42,SUM(E26:N26),0)</f>
        <v>975153</v>
      </c>
      <c s="46" r="P26"/>
      <c s="46" r="Q26"/>
      <c s="46" r="R26"/>
      <c s="46" r="S26"/>
      <c s="46" r="T26"/>
      <c s="46" r="U26"/>
      <c s="46" r="V26"/>
      <c s="46" r="W26"/>
      <c s="46" r="X26"/>
      <c s="46" r="Y26"/>
    </row>
    <row customHeight="1" r="27" ht="12.75">
      <c t="s" s="210" r="A27">
        <v>1373</v>
      </c>
      <c s="315" r="B27"/>
      <c s="316" r="C27"/>
      <c t="s" s="418" r="D27">
        <v>1374</v>
      </c>
      <c s="393" r="E27"/>
      <c s="393" r="F27"/>
      <c s="393" r="G27"/>
      <c s="393" r="H27"/>
      <c s="393" r="I27"/>
      <c s="393" r="J27"/>
      <c s="393" r="K27"/>
      <c s="393" r="L27"/>
      <c s="48" r="M27">
        <v>675708.0</v>
      </c>
      <c s="393" r="N27"/>
      <c t="str" s="170" r="O27">
        <f>IF(SUM(E27:N27)=PSA!I43,SUM(E27:N27),0)</f>
        <v>675708</v>
      </c>
      <c s="46" r="P27"/>
      <c s="46" r="Q27"/>
      <c s="46" r="R27"/>
      <c s="46" r="S27"/>
      <c s="46" r="T27"/>
      <c s="46" r="U27"/>
      <c s="46" r="V27"/>
      <c s="46" r="W27"/>
      <c s="46" r="X27"/>
      <c s="46" r="Y27"/>
    </row>
    <row customHeight="1" r="28" ht="12.75">
      <c t="s" s="419" r="A28">
        <v>1375</v>
      </c>
      <c s="405" r="B28"/>
      <c s="406" r="C28"/>
      <c t="s" s="418" r="D28">
        <v>1376</v>
      </c>
      <c s="393" r="E28"/>
      <c s="393" r="F28"/>
      <c s="393" r="G28"/>
      <c s="393" r="H28"/>
      <c s="393" r="I28"/>
      <c s="393" r="J28"/>
      <c s="393" r="K28"/>
      <c s="393" r="L28"/>
      <c s="48" r="M28">
        <v>22244.0</v>
      </c>
      <c s="393" r="N28"/>
      <c t="str" s="170" r="O28">
        <f>IF(SUM(E28:N28)=PSA!I44,SUM(E28:N28),0)</f>
        <v>22244</v>
      </c>
      <c s="46" r="P28"/>
      <c s="46" r="Q28"/>
      <c s="46" r="R28"/>
      <c s="46" r="S28"/>
      <c s="46" r="T28"/>
      <c s="46" r="U28"/>
      <c s="46" r="V28"/>
      <c s="46" r="W28"/>
      <c s="46" r="X28"/>
      <c s="46" r="Y28"/>
    </row>
    <row customHeight="1" r="29" ht="12.75">
      <c t="s" s="419" r="A29">
        <v>1377</v>
      </c>
      <c s="405" r="B29"/>
      <c s="406" r="C29"/>
      <c t="s" s="418" r="D29">
        <v>1378</v>
      </c>
      <c s="393" r="E29"/>
      <c s="393" r="F29"/>
      <c s="393" r="G29"/>
      <c s="393" r="H29"/>
      <c s="393" r="I29"/>
      <c s="393" r="J29"/>
      <c s="393" r="K29"/>
      <c s="393" r="L29"/>
      <c s="48" r="M29">
        <v>2256.0</v>
      </c>
      <c s="393" r="N29"/>
      <c t="str" s="170" r="O29">
        <f>IF(SUM(E29:N29)=PSA!I45,SUM(E29:N29),0)</f>
        <v>2256</v>
      </c>
      <c s="46" r="P29"/>
      <c s="46" r="Q29"/>
      <c s="46" r="R29"/>
      <c s="46" r="S29"/>
      <c s="46" r="T29"/>
      <c s="46" r="U29"/>
      <c s="46" r="V29"/>
      <c s="46" r="W29"/>
      <c s="46" r="X29"/>
      <c s="46" r="Y29"/>
    </row>
    <row customHeight="1" r="30" ht="12.75">
      <c t="s" s="419" r="A30">
        <v>1379</v>
      </c>
      <c s="405" r="B30"/>
      <c s="406" r="C30"/>
      <c t="s" s="418" r="D30">
        <v>1380</v>
      </c>
      <c s="393" r="E30"/>
      <c s="393" r="F30"/>
      <c s="393" r="G30"/>
      <c s="393" r="H30"/>
      <c s="393" r="I30"/>
      <c s="393" r="J30"/>
      <c s="393" r="K30"/>
      <c s="393" r="L30"/>
      <c s="48" r="M30">
        <v>17792.0</v>
      </c>
      <c s="393" r="N30"/>
      <c t="str" s="170" r="O30">
        <f>IF(SUM(E30:N30)=PSA!I46,SUM(E30:N30),0)</f>
        <v>17792</v>
      </c>
      <c s="46" r="P30"/>
      <c s="46" r="Q30"/>
      <c s="46" r="R30"/>
      <c s="46" r="S30"/>
      <c s="46" r="T30"/>
      <c s="46" r="U30"/>
      <c s="46" r="V30"/>
      <c s="46" r="W30"/>
      <c s="46" r="X30"/>
      <c s="46" r="Y30"/>
    </row>
    <row customHeight="1" r="31" ht="12.75">
      <c t="s" s="419" r="A31">
        <v>1381</v>
      </c>
      <c s="405" r="B31"/>
      <c s="406" r="C31"/>
      <c t="s" s="418" r="D31">
        <v>1382</v>
      </c>
      <c s="393" r="E31"/>
      <c s="393" r="F31"/>
      <c s="393" r="G31"/>
      <c s="393" r="H31"/>
      <c s="393" r="I31"/>
      <c s="393" r="J31"/>
      <c s="393" r="K31"/>
      <c s="393" r="L31"/>
      <c s="48" r="M31"/>
      <c s="393" r="N31"/>
      <c t="str" s="170" r="O31">
        <f>IF(SUM(E31:N31)=PSA!I47,SUM(E31:N31),0)</f>
        <v>0</v>
      </c>
      <c s="46" r="P31"/>
      <c s="46" r="Q31"/>
      <c s="46" r="R31"/>
      <c s="46" r="S31"/>
      <c s="46" r="T31"/>
      <c s="46" r="U31"/>
      <c s="46" r="V31"/>
      <c s="46" r="W31"/>
      <c s="46" r="X31"/>
      <c s="46" r="Y31"/>
    </row>
    <row customHeight="1" r="32" ht="12.75">
      <c t="s" s="419" r="A32">
        <v>1383</v>
      </c>
      <c s="405" r="B32"/>
      <c s="406" r="C32"/>
      <c t="s" s="418" r="D32">
        <v>1384</v>
      </c>
      <c s="393" r="E32"/>
      <c s="393" r="F32"/>
      <c s="393" r="G32"/>
      <c s="393" r="H32"/>
      <c s="393" r="I32"/>
      <c s="393" r="J32"/>
      <c s="393" r="K32"/>
      <c s="393" r="L32"/>
      <c s="48" r="M32">
        <v>4929.0</v>
      </c>
      <c s="393" r="N32"/>
      <c t="str" s="170" r="O32">
        <f>IF(SUM(E32:N32)=PSA!I48,SUM(E32:N32),0)</f>
        <v>4929</v>
      </c>
      <c s="46" r="P32"/>
      <c s="46" r="Q32"/>
      <c s="46" r="R32"/>
      <c s="46" r="S32"/>
      <c s="46" r="T32"/>
      <c s="46" r="U32"/>
      <c s="46" r="V32"/>
      <c s="46" r="W32"/>
      <c s="46" r="X32"/>
      <c s="46" r="Y32"/>
    </row>
    <row customHeight="1" r="33" ht="12.75">
      <c t="s" s="419" r="A33">
        <v>1385</v>
      </c>
      <c s="405" r="B33"/>
      <c s="406" r="C33"/>
      <c t="s" s="418" r="D33">
        <v>1386</v>
      </c>
      <c s="393" r="E33"/>
      <c s="393" r="F33"/>
      <c s="393" r="G33"/>
      <c s="393" r="H33"/>
      <c s="393" r="I33"/>
      <c s="393" r="J33"/>
      <c s="393" r="K33"/>
      <c s="393" r="L33"/>
      <c s="48" r="M33">
        <v>132779.0</v>
      </c>
      <c s="393" r="N33"/>
      <c t="str" s="170" r="O33">
        <f>IF(SUM(E33:N33)=PSA!I49,SUM(E33:N33),0)</f>
        <v>132779</v>
      </c>
      <c s="46" r="P33"/>
      <c s="46" r="Q33"/>
      <c s="46" r="R33"/>
      <c s="46" r="S33"/>
      <c s="46" r="T33"/>
      <c s="46" r="U33"/>
      <c s="46" r="V33"/>
      <c s="46" r="W33"/>
      <c s="46" r="X33"/>
      <c s="46" r="Y33"/>
    </row>
    <row customHeight="1" r="34" ht="12.75">
      <c t="s" s="419" r="A34">
        <v>1387</v>
      </c>
      <c s="405" r="B34"/>
      <c s="406" r="C34"/>
      <c t="s" s="418" r="D34">
        <v>1388</v>
      </c>
      <c s="393" r="E34"/>
      <c s="393" r="F34"/>
      <c s="393" r="G34"/>
      <c s="393" r="H34"/>
      <c s="393" r="I34"/>
      <c s="393" r="J34"/>
      <c s="393" r="K34"/>
      <c s="393" r="L34"/>
      <c s="48" r="M34"/>
      <c s="393" r="N34"/>
      <c t="str" s="170" r="O34">
        <f>IF(SUM(E34:N34)=PSA!I50,SUM(E34:N34),0)</f>
        <v>0</v>
      </c>
      <c s="46" r="P34"/>
      <c s="46" r="Q34"/>
      <c s="46" r="R34"/>
      <c s="46" r="S34"/>
      <c s="46" r="T34"/>
      <c s="46" r="U34"/>
      <c s="46" r="V34"/>
      <c s="46" r="W34"/>
      <c s="46" r="X34"/>
      <c s="46" r="Y34"/>
    </row>
    <row customHeight="1" r="35" ht="12.75">
      <c t="s" s="419" r="A35">
        <v>1389</v>
      </c>
      <c s="405" r="B35"/>
      <c s="406" r="C35"/>
      <c t="s" s="418" r="D35">
        <v>1390</v>
      </c>
      <c s="393" r="E35"/>
      <c s="393" r="F35"/>
      <c s="393" r="G35"/>
      <c s="393" r="H35"/>
      <c s="393" r="I35"/>
      <c s="393" r="J35"/>
      <c s="393" r="K35"/>
      <c s="393" r="L35"/>
      <c s="48" r="M35"/>
      <c s="393" r="N35"/>
      <c t="str" s="170" r="O35">
        <f>IF(SUM(E35:N35)=PSA!I51,SUM(E35:N35),0)</f>
        <v>0</v>
      </c>
      <c s="46" r="P35"/>
      <c s="46" r="Q35"/>
      <c s="46" r="R35"/>
      <c s="46" r="S35"/>
      <c s="46" r="T35"/>
      <c s="46" r="U35"/>
      <c s="46" r="V35"/>
      <c s="46" r="W35"/>
      <c s="46" r="X35"/>
      <c s="46" r="Y35"/>
    </row>
    <row customHeight="1" r="36" ht="12.75">
      <c t="s" s="400" r="A36">
        <v>1391</v>
      </c>
      <c s="405" r="B36"/>
      <c s="406" r="C36"/>
      <c t="s" s="418" r="D36">
        <v>1392</v>
      </c>
      <c s="393" r="E36"/>
      <c s="393" r="F36"/>
      <c s="393" r="G36"/>
      <c s="393" r="H36"/>
      <c s="393" r="I36"/>
      <c s="393" r="J36"/>
      <c s="393" r="K36"/>
      <c s="393" r="L36"/>
      <c s="48" r="M36">
        <v>96694.0</v>
      </c>
      <c s="393" r="N36"/>
      <c s="170" r="O36">
        <v>96694.0</v>
      </c>
      <c s="46" r="P36"/>
      <c s="46" r="Q36"/>
      <c s="46" r="R36"/>
      <c s="46" r="S36"/>
      <c s="46" r="T36"/>
      <c s="46" r="U36"/>
      <c s="46" r="V36"/>
      <c s="46" r="W36"/>
      <c s="46" r="X36"/>
      <c s="46" r="Y36"/>
    </row>
    <row customHeight="1" r="37" ht="12.75">
      <c t="s" s="400" r="A37">
        <v>1393</v>
      </c>
      <c s="405" r="B37"/>
      <c s="406" r="C37"/>
      <c t="s" s="418" r="D37">
        <v>1394</v>
      </c>
      <c s="393" r="E37"/>
      <c s="393" r="F37"/>
      <c s="393" r="G37"/>
      <c s="393" r="H37"/>
      <c s="393" r="I37"/>
      <c s="393" r="J37"/>
      <c s="393" r="K37"/>
      <c s="393" r="L37"/>
      <c s="48" r="M37"/>
      <c s="393" r="N37"/>
      <c t="str" s="170" r="O37">
        <f>IF(SUM(E37:N37)=PSA!I53,SUM(E37:N37),0)</f>
        <v>0</v>
      </c>
      <c s="46" r="P37"/>
      <c s="46" r="Q37"/>
      <c s="46" r="R37"/>
      <c s="46" r="S37"/>
      <c s="46" r="T37"/>
      <c s="46" r="U37"/>
      <c s="46" r="V37"/>
      <c s="46" r="W37"/>
      <c s="46" r="X37"/>
      <c s="46" r="Y37"/>
    </row>
    <row customHeight="1" r="38" ht="12.75">
      <c t="s" s="400" r="A38">
        <v>1395</v>
      </c>
      <c s="405" r="B38"/>
      <c s="406" r="C38"/>
      <c t="s" s="418" r="D38">
        <v>1396</v>
      </c>
      <c s="393" r="E38"/>
      <c s="393" r="F38"/>
      <c s="393" r="G38"/>
      <c s="393" r="H38"/>
      <c s="393" r="I38"/>
      <c s="393" r="J38"/>
      <c s="393" r="K38"/>
      <c s="393" r="L38"/>
      <c s="48" r="M38">
        <v>22751.0</v>
      </c>
      <c s="393" r="N38"/>
      <c s="170" r="O38">
        <v>22751.0</v>
      </c>
      <c s="46" r="P38"/>
      <c s="46" r="Q38"/>
      <c s="46" r="R38"/>
      <c s="46" r="S38"/>
      <c s="46" r="T38"/>
      <c s="46" r="U38"/>
      <c s="46" r="V38"/>
      <c s="46" r="W38"/>
      <c s="46" r="X38"/>
      <c s="46" r="Y38"/>
    </row>
    <row customHeight="1" r="39" ht="12.75">
      <c t="s" s="420" r="A39">
        <v>1397</v>
      </c>
      <c s="46" r="P39"/>
      <c s="46" r="Q39"/>
      <c s="46" r="R39"/>
      <c s="46" r="S39"/>
      <c s="46" r="T39"/>
      <c s="46" r="U39"/>
      <c s="46" r="V39"/>
      <c s="46" r="W39"/>
      <c s="46" r="X39"/>
      <c s="46" r="Y39"/>
    </row>
  </sheetData>
  <mergeCells count="11">
    <mergeCell ref="B25:D25"/>
    <mergeCell ref="A39:O39"/>
    <mergeCell ref="B24:D24"/>
    <mergeCell ref="C18:D18"/>
    <mergeCell ref="A3:O3"/>
    <mergeCell ref="A4:O4"/>
    <mergeCell ref="A6:A7"/>
    <mergeCell ref="B6:D7"/>
    <mergeCell ref="E6:N6"/>
    <mergeCell ref="O6:O7"/>
    <mergeCell ref="B8:D8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6" width="8.0"/>
  </cols>
  <sheetData>
    <row customHeight="1" r="1" ht="12.75"/>
    <row customHeight="1" r="2" ht="12.75"/>
    <row customHeight="1" r="3" ht="12.75"/>
    <row customHeight="1" r="4" ht="12.75"/>
    <row customHeight="1" r="5" ht="12.75"/>
    <row customHeight="1" r="6" ht="12.75"/>
    <row customHeight="1" r="7" ht="12.75"/>
    <row customHeight="1" r="8" ht="12.75"/>
    <row customHeight="1" r="9" ht="12.75"/>
    <row customHeight="1" r="10" ht="12.75"/>
    <row customHeight="1" r="11" ht="12.75"/>
    <row customHeight="1" r="12" ht="12.75"/>
    <row customHeight="1" r="13" ht="12.75"/>
    <row customHeight="1" r="14" ht="12.75"/>
    <row customHeight="1" r="15" ht="12.75"/>
    <row customHeight="1" r="16" ht="12.75"/>
    <row customHeight="1" r="17" ht="12.75"/>
    <row customHeight="1" r="18" ht="12.75"/>
    <row customHeight="1" r="19" ht="12.75"/>
    <row customHeight="1" r="20" ht="12.75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5.57"/>
    <col min="2" customWidth="1" max="2" hidden="1"/>
    <col min="3" customWidth="1" max="3" width="30.14"/>
    <col min="4" customWidth="1" max="4" width="14.29"/>
    <col min="5" customWidth="1" max="5" hidden="1"/>
    <col min="6" customWidth="1" max="6" width="7.43"/>
    <col min="7" customWidth="1" max="7" width="8.57"/>
    <col min="8" customWidth="1" max="8" width="12.71"/>
    <col min="9" customWidth="1" max="9" width="17.29"/>
    <col min="10" customWidth="1" max="19" width="9.14"/>
  </cols>
  <sheetData>
    <row customHeight="1" r="1" ht="12.75">
      <c s="87" r="A1"/>
      <c s="87" r="B1"/>
      <c s="87" r="C1"/>
      <c s="87" r="D1"/>
      <c s="87" r="E1"/>
      <c s="87" r="F1"/>
      <c s="114" r="G1"/>
      <c s="114" r="H1"/>
      <c s="87" r="I1"/>
      <c s="87" r="J1"/>
      <c s="87" r="K1"/>
      <c s="87" r="L1"/>
      <c s="87" r="M1"/>
      <c s="87" r="N1"/>
      <c s="87" r="O1"/>
      <c s="87" r="P1"/>
      <c s="87" r="Q1"/>
      <c s="87" r="R1"/>
      <c s="87" r="S1"/>
    </row>
    <row customHeight="1" r="2" ht="15.75">
      <c s="87" r="A2"/>
      <c s="87" r="B2"/>
      <c s="87" r="C2"/>
      <c s="115" r="D2"/>
      <c s="87" r="E2"/>
      <c s="87" r="F2"/>
      <c t="s" s="116" r="G2">
        <v>176</v>
      </c>
      <c s="116" r="H2"/>
      <c s="116" r="I2"/>
      <c s="116" r="J2"/>
      <c s="87" r="K2"/>
      <c s="87" r="L2"/>
      <c s="87" r="M2"/>
      <c s="87" r="N2"/>
      <c s="87" r="O2"/>
      <c s="87" r="P2"/>
      <c s="87" r="Q2"/>
      <c s="87" r="R2"/>
      <c s="87" r="S2"/>
    </row>
    <row customHeight="1" r="3" ht="12.75">
      <c s="87" r="A3"/>
      <c s="87" r="B3"/>
      <c s="87" r="C3"/>
      <c s="87" r="D3"/>
      <c s="87" r="E3"/>
      <c s="87" r="F3"/>
      <c t="s" s="116" r="G3">
        <v>177</v>
      </c>
      <c s="116" r="H3"/>
      <c s="116" r="I3"/>
      <c s="116" r="J3"/>
      <c s="87" r="K3"/>
      <c s="87" r="L3"/>
      <c s="87" r="M3"/>
      <c s="87" r="N3"/>
      <c s="87" r="O3"/>
      <c s="87" r="P3"/>
      <c s="87" r="Q3"/>
      <c s="87" r="R3"/>
      <c s="87" r="S3"/>
    </row>
    <row customHeight="1" r="4" ht="12.75">
      <c s="87" r="A4"/>
      <c s="87" r="B4"/>
      <c s="87" r="C4"/>
      <c s="87" r="D4"/>
      <c s="87" r="E4"/>
      <c s="87" r="F4"/>
      <c s="87" r="G4"/>
      <c s="87" r="H4"/>
      <c s="87" r="I4"/>
      <c s="87" r="J4"/>
      <c s="87" r="K4"/>
      <c s="87" r="L4"/>
      <c s="87" r="M4"/>
      <c s="87" r="N4"/>
      <c s="87" r="O4"/>
      <c s="87" r="P4"/>
      <c s="87" r="Q4"/>
      <c s="87" r="R4"/>
      <c s="87" r="S4"/>
    </row>
    <row customHeight="1" r="5" ht="15.75">
      <c t="s" s="117" r="A5">
        <v>178</v>
      </c>
      <c s="87" r="J5"/>
      <c s="87" r="K5"/>
      <c s="87" r="L5"/>
      <c s="87" r="M5"/>
      <c s="87" r="N5"/>
      <c s="87" r="O5"/>
      <c s="87" r="P5"/>
      <c s="87" r="Q5"/>
      <c s="87" r="R5"/>
      <c s="87" r="S5"/>
    </row>
    <row customHeight="1" r="6" ht="15.75">
      <c t="s" s="118" r="A6">
        <v>179</v>
      </c>
      <c s="87" r="J6"/>
      <c s="87" r="K6"/>
      <c s="87" r="L6"/>
      <c s="87" r="M6"/>
      <c s="87" r="N6"/>
      <c s="87" r="O6"/>
      <c s="87" r="P6"/>
      <c s="87" r="Q6"/>
      <c s="87" r="R6"/>
      <c s="87" r="S6"/>
    </row>
    <row customHeight="1" r="7" ht="15.75">
      <c t="s" s="119" r="A7">
        <v>180</v>
      </c>
      <c s="87" r="J7"/>
      <c s="87" r="K7"/>
      <c s="87" r="L7"/>
      <c s="87" r="M7"/>
      <c s="87" r="N7"/>
      <c s="87" r="O7"/>
      <c s="87" r="P7"/>
      <c s="87" r="Q7"/>
      <c s="87" r="R7"/>
      <c s="87" r="S7"/>
    </row>
    <row customHeight="1" r="8" ht="15.0">
      <c t="s" s="120" r="A8">
        <v>181</v>
      </c>
      <c s="87" r="J8"/>
      <c s="87" r="K8"/>
      <c s="87" r="L8"/>
      <c s="87" r="M8"/>
      <c s="87" r="N8"/>
      <c s="87" r="O8"/>
      <c s="87" r="P8"/>
      <c s="87" r="Q8"/>
      <c s="87" r="R8"/>
      <c s="87" r="S8"/>
    </row>
    <row customHeight="1" r="9" ht="15.0">
      <c t="s" s="120" r="A9">
        <v>182</v>
      </c>
      <c s="87" r="J9"/>
      <c s="87" r="K9"/>
      <c s="87" r="L9"/>
      <c s="87" r="M9"/>
      <c s="87" r="N9"/>
      <c s="87" r="O9"/>
      <c s="87" r="P9"/>
      <c s="87" r="Q9"/>
      <c s="87" r="R9"/>
      <c s="87" r="S9"/>
    </row>
    <row customHeight="1" r="10" ht="15.0">
      <c t="s" s="120" r="A10">
        <v>183</v>
      </c>
      <c s="87" r="J10"/>
      <c s="87" r="K10"/>
      <c s="87" r="L10"/>
      <c s="87" r="M10"/>
      <c s="87" r="N10"/>
      <c s="87" r="O10"/>
      <c s="87" r="P10"/>
      <c s="87" r="Q10"/>
      <c s="87" r="R10"/>
      <c s="87" r="S10"/>
    </row>
    <row customHeight="1" r="11" ht="15.0">
      <c t="s" s="120" r="A11">
        <v>184</v>
      </c>
      <c s="87" r="J11"/>
      <c s="87" r="K11"/>
      <c s="87" r="L11"/>
      <c s="87" r="M11"/>
      <c s="87" r="N11"/>
      <c s="87" r="O11"/>
      <c s="87" r="P11"/>
      <c s="87" r="Q11"/>
      <c s="87" r="R11"/>
      <c s="87" r="S11"/>
    </row>
    <row customHeight="1" r="12" ht="15.0">
      <c s="121" r="A12"/>
      <c s="87" r="J12"/>
      <c s="87" r="K12"/>
      <c s="87" r="L12"/>
      <c s="87" r="M12"/>
      <c s="87" r="N12"/>
      <c s="87" r="O12"/>
      <c s="87" r="P12"/>
      <c s="87" r="Q12"/>
      <c s="87" r="R12"/>
      <c s="87" r="S12"/>
    </row>
    <row customHeight="1" r="13" ht="14.25">
      <c t="s" s="122" r="A13">
        <v>185</v>
      </c>
      <c s="87" r="J13"/>
      <c s="87" r="K13"/>
      <c s="87" r="L13"/>
      <c s="87" r="M13"/>
      <c s="87" r="N13"/>
      <c s="87" r="O13"/>
      <c s="87" r="P13"/>
      <c s="87" r="Q13"/>
      <c s="87" r="R13"/>
      <c s="87" r="S13"/>
    </row>
    <row customHeight="1" r="14" ht="15.0">
      <c s="120" r="A14"/>
      <c s="87" r="J14"/>
      <c s="87" r="K14"/>
      <c s="87" r="L14"/>
      <c s="87" r="M14"/>
      <c s="87" r="N14"/>
      <c s="87" r="O14"/>
      <c s="87" r="P14"/>
      <c s="87" r="Q14"/>
      <c s="87" r="R14"/>
      <c s="87" r="S14"/>
    </row>
    <row customHeight="1" r="15" ht="14.25">
      <c t="s" s="122" r="A15">
        <v>186</v>
      </c>
      <c s="87" r="J15"/>
      <c s="87" r="K15"/>
      <c s="87" r="L15"/>
      <c s="87" r="M15"/>
      <c s="87" r="N15"/>
      <c s="87" r="O15"/>
      <c s="87" r="P15"/>
      <c s="87" r="Q15"/>
      <c s="87" r="R15"/>
      <c s="87" r="S15"/>
    </row>
    <row customHeight="1" r="16" ht="9.75">
      <c s="120" r="A16"/>
      <c s="123" r="B16"/>
      <c s="123" r="C16"/>
      <c s="123" r="D16"/>
      <c s="123" r="E16"/>
      <c s="123" r="F16"/>
      <c s="123" r="G16"/>
      <c s="123" r="H16"/>
      <c s="123" r="I16"/>
      <c s="87" r="J16"/>
      <c s="87" r="K16"/>
      <c s="87" r="L16"/>
      <c s="87" r="M16"/>
      <c s="87" r="N16"/>
      <c s="87" r="O16"/>
      <c s="87" r="P16"/>
      <c s="87" r="Q16"/>
      <c s="87" r="R16"/>
      <c s="87" r="S16"/>
    </row>
    <row customHeight="1" r="17" ht="15.0">
      <c t="s" s="120" r="A17">
        <v>187</v>
      </c>
      <c s="87" r="J17"/>
      <c s="87" r="K17"/>
      <c s="87" r="L17"/>
      <c s="87" r="M17"/>
      <c s="87" r="N17"/>
      <c s="87" r="O17"/>
      <c s="87" r="P17"/>
      <c s="87" r="Q17"/>
      <c s="87" r="R17"/>
      <c s="87" r="S17"/>
    </row>
    <row customHeight="1" r="18" ht="15.0">
      <c t="s" s="120" r="A18">
        <v>188</v>
      </c>
      <c s="87" r="J18"/>
      <c s="87" r="K18"/>
      <c s="87" r="L18"/>
      <c s="87" r="M18"/>
      <c s="87" r="N18"/>
      <c s="87" r="O18"/>
      <c s="87" r="P18"/>
      <c s="87" r="Q18"/>
      <c s="87" r="R18"/>
      <c s="87" r="S18"/>
    </row>
    <row customHeight="1" r="19" ht="15.0">
      <c t="s" s="124" r="A19">
        <v>189</v>
      </c>
      <c s="125" r="J19"/>
      <c s="125" r="K19"/>
      <c s="125" r="L19"/>
      <c s="125" r="M19"/>
      <c s="125" r="N19"/>
      <c s="125" r="O19"/>
      <c s="125" r="P19"/>
      <c s="125" r="Q19"/>
      <c s="125" r="R19"/>
      <c s="125" r="S19"/>
    </row>
    <row customHeight="1" r="20" ht="49.5">
      <c t="s" s="126" r="A20">
        <v>190</v>
      </c>
      <c t="s" s="126" r="C20">
        <v>191</v>
      </c>
      <c t="s" s="13" r="G20">
        <v>192</v>
      </c>
      <c t="s" s="126" r="H20">
        <v>193</v>
      </c>
      <c t="s" s="126" r="I20">
        <v>194</v>
      </c>
      <c s="87" r="J20"/>
      <c s="87" r="K20"/>
      <c s="87" r="L20"/>
      <c s="87" r="M20"/>
      <c s="87" r="N20"/>
      <c s="87" r="O20"/>
      <c s="87" r="P20"/>
      <c s="87" r="Q20"/>
      <c s="87" r="R20"/>
      <c s="87" r="S20"/>
    </row>
    <row customHeight="1" r="21" ht="15.75">
      <c t="s" s="127" r="A21">
        <v>195</v>
      </c>
      <c t="s" s="128" r="B21">
        <v>196</v>
      </c>
      <c t="s" s="127" r="C21">
        <v>197</v>
      </c>
      <c t="s" s="129" r="G21">
        <v>198</v>
      </c>
      <c t="str" s="128" r="H21">
        <f>H22+H27+H28</f>
        <v>985666</v>
      </c>
      <c t="str" s="128" r="I21">
        <f>I22+I27+I28</f>
        <v>879868</v>
      </c>
      <c s="87" r="J21"/>
      <c s="87" r="K21"/>
      <c s="87" r="L21"/>
      <c s="87" r="M21"/>
      <c s="87" r="N21"/>
      <c s="87" r="O21"/>
      <c s="87" r="P21"/>
      <c s="87" r="Q21"/>
      <c s="87" r="R21"/>
      <c s="87" r="S21"/>
    </row>
    <row customHeight="1" r="22" ht="15.75">
      <c t="s" s="130" r="A22">
        <v>199</v>
      </c>
      <c t="s" s="131" r="B22">
        <v>200</v>
      </c>
      <c t="s" s="132" r="C22">
        <v>201</v>
      </c>
      <c s="131" r="G22"/>
      <c t="str" s="128" r="H22">
        <f>H23+H24+H25+H26</f>
        <v>953858</v>
      </c>
      <c t="str" s="128" r="I22">
        <f>I23+I24+I25+I26</f>
        <v>855367</v>
      </c>
      <c s="87" r="J22"/>
      <c s="87" r="K22"/>
      <c s="87" r="L22"/>
      <c s="87" r="M22"/>
      <c s="87" r="N22"/>
      <c s="87" r="O22"/>
      <c s="87" r="P22"/>
      <c s="87" r="Q22"/>
      <c s="87" r="R22"/>
      <c s="87" r="S22"/>
    </row>
    <row customHeight="1" r="23" ht="15.75">
      <c t="s" s="133" r="A23">
        <v>202</v>
      </c>
      <c t="s" s="134" r="B23">
        <v>203</v>
      </c>
      <c t="s" s="135" r="C23">
        <v>204</v>
      </c>
      <c s="134" r="G23"/>
      <c s="136" r="H23">
        <v>79099.0</v>
      </c>
      <c s="137" r="I23">
        <v>94502.0</v>
      </c>
      <c s="87" r="J23"/>
      <c s="87" r="K23"/>
      <c s="87" r="L23"/>
      <c s="87" r="M23"/>
      <c s="87" r="N23"/>
      <c s="87" r="O23"/>
      <c s="87" r="P23"/>
      <c s="87" r="Q23"/>
      <c s="87" r="R23"/>
      <c s="87" r="S23"/>
    </row>
    <row customHeight="1" r="24" ht="15.75">
      <c t="s" s="133" r="A24">
        <v>205</v>
      </c>
      <c t="s" s="138" r="B24">
        <v>206</v>
      </c>
      <c t="s" s="133" r="C24">
        <v>207</v>
      </c>
      <c s="138" r="G24"/>
      <c s="139" r="H24">
        <v>852188.0</v>
      </c>
      <c s="137" r="I24">
        <v>752586.0</v>
      </c>
      <c s="87" r="J24"/>
      <c s="87" r="K24"/>
      <c s="87" r="L24"/>
      <c s="87" r="M24"/>
      <c s="87" r="N24"/>
      <c s="87" r="O24"/>
      <c s="87" r="P24"/>
      <c s="87" r="Q24"/>
      <c s="87" r="R24"/>
      <c s="87" r="S24"/>
    </row>
    <row customHeight="1" r="25" ht="15.75">
      <c t="s" s="133" r="A25">
        <v>208</v>
      </c>
      <c t="s" s="134" r="B25">
        <v>209</v>
      </c>
      <c t="s" s="133" r="C25">
        <v>210</v>
      </c>
      <c s="134" r="G25"/>
      <c s="139" r="H25">
        <v>0.0</v>
      </c>
      <c s="137" r="I25">
        <v>6385.0</v>
      </c>
      <c s="87" r="J25"/>
      <c s="87" r="K25"/>
      <c s="87" r="L25"/>
      <c s="87" r="M25"/>
      <c s="87" r="N25"/>
      <c s="87" r="O25"/>
      <c s="87" r="P25"/>
      <c s="87" r="Q25"/>
      <c s="87" r="R25"/>
      <c s="87" r="S25"/>
    </row>
    <row customHeight="1" r="26" ht="15.75">
      <c t="s" s="133" r="A26">
        <v>211</v>
      </c>
      <c t="s" s="138" r="B26">
        <v>212</v>
      </c>
      <c t="s" s="133" r="C26">
        <v>213</v>
      </c>
      <c s="138" r="G26"/>
      <c s="139" r="H26">
        <v>22571.0</v>
      </c>
      <c s="137" r="I26">
        <v>1894.0</v>
      </c>
      <c s="87" r="J26"/>
      <c s="87" r="K26"/>
      <c s="87" r="L26"/>
      <c s="87" r="M26"/>
      <c s="87" r="N26"/>
      <c s="87" r="O26"/>
      <c s="87" r="P26"/>
      <c s="87" r="Q26"/>
      <c s="87" r="R26"/>
      <c s="87" r="S26"/>
    </row>
    <row customHeight="1" r="27" ht="15.75">
      <c t="s" s="133" r="A27">
        <v>214</v>
      </c>
      <c t="s" s="134" r="B27">
        <v>215</v>
      </c>
      <c t="s" s="133" r="C27">
        <v>216</v>
      </c>
      <c s="134" r="G27"/>
      <c s="139" r="H27"/>
      <c s="137" r="I27"/>
      <c s="87" r="J27"/>
      <c s="87" r="K27"/>
      <c s="87" r="L27"/>
      <c s="87" r="M27"/>
      <c s="87" r="N27"/>
      <c s="87" r="O27"/>
      <c s="87" r="P27"/>
      <c s="87" r="Q27"/>
      <c s="87" r="R27"/>
      <c s="87" r="S27"/>
    </row>
    <row customHeight="1" r="28" ht="15.75">
      <c t="s" s="130" r="A28">
        <v>217</v>
      </c>
      <c t="s" s="131" r="B28">
        <v>218</v>
      </c>
      <c t="s" s="130" r="C28">
        <v>219</v>
      </c>
      <c s="131" r="G28"/>
      <c t="str" s="128" r="H28">
        <f>H29+H30</f>
        <v>31808</v>
      </c>
      <c s="128" r="I28">
        <v>24501.0</v>
      </c>
      <c s="87" r="J28"/>
      <c s="87" r="K28"/>
      <c s="87" r="L28"/>
      <c s="87" r="M28"/>
      <c s="87" r="N28"/>
      <c s="87" r="O28"/>
      <c s="87" r="P28"/>
      <c s="87" r="Q28"/>
      <c s="87" r="R28"/>
      <c s="87" r="S28"/>
    </row>
    <row customHeight="1" r="29" ht="15.75">
      <c t="s" s="133" r="A29">
        <v>220</v>
      </c>
      <c t="s" s="138" r="B29">
        <v>221</v>
      </c>
      <c t="s" s="133" r="C29">
        <v>222</v>
      </c>
      <c s="138" r="G29"/>
      <c s="139" r="H29">
        <v>31808.0</v>
      </c>
      <c s="137" r="I29">
        <v>24501.0</v>
      </c>
      <c s="87" r="J29"/>
      <c s="87" r="K29"/>
      <c s="87" r="L29"/>
      <c s="87" r="M29"/>
      <c s="87" r="N29"/>
      <c s="87" r="O29"/>
      <c s="87" r="P29"/>
      <c s="87" r="Q29"/>
      <c s="87" r="R29"/>
      <c s="87" r="S29"/>
    </row>
    <row customHeight="1" r="30" ht="15.75">
      <c t="s" s="133" r="A30">
        <v>223</v>
      </c>
      <c t="s" s="138" r="B30">
        <v>224</v>
      </c>
      <c t="s" s="133" r="C30">
        <v>225</v>
      </c>
      <c s="138" r="G30"/>
      <c s="139" r="H30"/>
      <c s="137" r="I30"/>
      <c s="87" r="J30"/>
      <c s="87" r="K30"/>
      <c s="87" r="L30"/>
      <c s="87" r="M30"/>
      <c s="87" r="N30"/>
      <c s="87" r="O30"/>
      <c s="87" r="P30"/>
      <c s="87" r="Q30"/>
      <c s="87" r="R30"/>
      <c s="87" r="S30"/>
    </row>
    <row customHeight="1" r="31" ht="15.75">
      <c t="s" s="127" r="A31">
        <v>226</v>
      </c>
      <c t="s" s="128" r="B31">
        <v>227</v>
      </c>
      <c t="s" s="127" r="C31">
        <v>228</v>
      </c>
      <c t="s" s="129" r="G31">
        <v>229</v>
      </c>
      <c t="str" s="128" r="H31">
        <f>SUM(H32:H45)</f>
        <v>976377</v>
      </c>
      <c t="str" s="128" r="I31">
        <f>SUM(I32:I45)</f>
        <v>885440</v>
      </c>
      <c s="87" r="J31"/>
      <c s="87" r="K31"/>
      <c s="87" r="L31"/>
      <c s="87" r="M31"/>
      <c s="87" r="N31"/>
      <c s="87" r="O31"/>
      <c s="87" r="P31"/>
      <c s="87" r="Q31"/>
      <c s="87" r="R31"/>
      <c s="87" r="S31"/>
    </row>
    <row customHeight="1" r="32" ht="15.75">
      <c t="s" s="133" r="A32">
        <v>230</v>
      </c>
      <c t="s" s="134" r="B32">
        <v>231</v>
      </c>
      <c t="s" s="133" r="C32">
        <v>232</v>
      </c>
      <c s="134" r="G32"/>
      <c s="139" r="H32">
        <v>675708.0</v>
      </c>
      <c s="137" r="I32">
        <v>656475.0</v>
      </c>
      <c s="87" r="J32"/>
      <c s="87" r="K32"/>
      <c s="87" r="L32"/>
      <c s="87" r="M32"/>
      <c s="87" r="N32"/>
      <c s="87" r="O32"/>
      <c s="87" r="P32"/>
      <c s="87" r="Q32"/>
      <c s="87" r="R32"/>
      <c s="87" r="S32"/>
    </row>
    <row customHeight="1" r="33" ht="15.75">
      <c t="s" s="133" r="A33">
        <v>233</v>
      </c>
      <c t="s" s="134" r="B33">
        <v>234</v>
      </c>
      <c t="s" s="133" r="C33">
        <v>235</v>
      </c>
      <c s="134" r="G33"/>
      <c s="139" r="H33">
        <v>12989.0</v>
      </c>
      <c s="137" r="I33">
        <v>13721.0</v>
      </c>
      <c s="87" r="J33"/>
      <c s="87" r="K33"/>
      <c s="87" r="L33"/>
      <c s="87" r="M33"/>
      <c s="87" r="N33"/>
      <c s="87" r="O33"/>
      <c s="87" r="P33"/>
      <c s="87" r="Q33"/>
      <c s="87" r="R33"/>
      <c s="87" r="S33"/>
    </row>
    <row customHeight="1" r="34" ht="15.75">
      <c t="s" s="133" r="A34">
        <v>236</v>
      </c>
      <c t="s" s="134" r="B34">
        <v>237</v>
      </c>
      <c t="s" s="133" r="C34">
        <v>238</v>
      </c>
      <c s="134" r="G34"/>
      <c s="138" r="H34">
        <v>20187.0</v>
      </c>
      <c s="133" r="I34">
        <v>19033.0</v>
      </c>
      <c s="87" r="J34"/>
      <c s="87" r="K34"/>
      <c s="87" r="L34"/>
      <c s="87" r="M34"/>
      <c s="87" r="N34"/>
      <c s="87" r="O34"/>
      <c s="87" r="P34"/>
      <c s="87" r="Q34"/>
      <c s="87" r="R34"/>
      <c s="87" r="S34"/>
    </row>
    <row customHeight="1" r="35" ht="15.75">
      <c t="s" s="133" r="A35">
        <v>239</v>
      </c>
      <c t="s" s="134" r="B35">
        <v>240</v>
      </c>
      <c t="s" s="135" r="C35">
        <v>241</v>
      </c>
      <c s="134" r="G35"/>
      <c s="138" r="H35">
        <v>2256.0</v>
      </c>
      <c s="133" r="I35">
        <v>7735.0</v>
      </c>
      <c s="87" r="J35"/>
      <c s="87" r="K35"/>
      <c s="87" r="L35"/>
      <c s="87" r="M35"/>
      <c s="87" r="N35"/>
      <c s="87" r="O35"/>
      <c s="87" r="P35"/>
      <c s="87" r="Q35"/>
      <c s="87" r="R35"/>
      <c s="87" r="S35"/>
    </row>
    <row customHeight="1" r="36" ht="15.75">
      <c t="s" s="133" r="A36">
        <v>242</v>
      </c>
      <c t="s" s="134" r="B36">
        <v>243</v>
      </c>
      <c t="s" s="135" r="C36">
        <v>244</v>
      </c>
      <c s="134" r="G36"/>
      <c s="138" r="H36">
        <v>14480.0</v>
      </c>
      <c s="133" r="I36">
        <v>5483.0</v>
      </c>
      <c s="87" r="J36"/>
      <c s="87" r="K36"/>
      <c s="87" r="L36"/>
      <c s="87" r="M36"/>
      <c s="87" r="N36"/>
      <c s="87" r="O36"/>
      <c s="87" r="P36"/>
      <c s="87" r="Q36"/>
      <c s="87" r="R36"/>
      <c s="87" r="S36"/>
    </row>
    <row customHeight="1" r="37" ht="15.75">
      <c t="s" s="133" r="A37">
        <v>245</v>
      </c>
      <c t="s" s="134" r="B37">
        <v>246</v>
      </c>
      <c t="s" s="135" r="C37">
        <v>247</v>
      </c>
      <c s="134" r="G37"/>
      <c s="138" r="H37"/>
      <c s="133" r="I37"/>
      <c s="87" r="J37"/>
      <c s="87" r="K37"/>
      <c s="87" r="L37"/>
      <c s="87" r="M37"/>
      <c s="87" r="N37"/>
      <c s="87" r="O37"/>
      <c s="87" r="P37"/>
      <c s="87" r="Q37"/>
      <c s="87" r="R37"/>
      <c s="87" r="S37"/>
    </row>
    <row customHeight="1" r="38" ht="15.75">
      <c t="s" s="133" r="A38">
        <v>248</v>
      </c>
      <c t="s" s="134" r="B38">
        <v>249</v>
      </c>
      <c t="s" s="135" r="C38">
        <v>250</v>
      </c>
      <c s="134" r="G38"/>
      <c s="138" r="H38">
        <v>4929.0</v>
      </c>
      <c s="138" r="I38"/>
      <c s="87" r="J38"/>
      <c s="87" r="K38"/>
      <c s="87" r="L38"/>
      <c s="87" r="M38"/>
      <c s="87" r="N38"/>
      <c s="87" r="O38"/>
      <c s="87" r="P38"/>
      <c s="87" r="Q38"/>
      <c s="87" r="R38"/>
      <c s="87" r="S38"/>
    </row>
    <row customHeight="1" r="39" ht="12.75">
      <c t="s" s="133" r="A39">
        <v>251</v>
      </c>
      <c t="s" s="134" r="B39">
        <v>252</v>
      </c>
      <c t="s" s="133" r="C39">
        <v>253</v>
      </c>
      <c s="134" r="G39"/>
      <c s="138" r="H39"/>
      <c s="138" r="I39"/>
      <c s="87" r="J39"/>
      <c s="87" r="K39"/>
      <c s="87" r="L39"/>
      <c s="87" r="M39"/>
      <c s="87" r="N39"/>
      <c s="87" r="O39"/>
      <c s="87" r="P39"/>
      <c s="87" r="Q39"/>
      <c s="87" r="R39"/>
      <c s="87" r="S39"/>
    </row>
    <row customHeight="1" r="40" ht="12.75">
      <c t="s" s="133" r="A40">
        <v>254</v>
      </c>
      <c t="s" s="134" r="B40">
        <v>255</v>
      </c>
      <c t="s" s="135" r="C40">
        <v>256</v>
      </c>
      <c s="134" r="G40"/>
      <c s="138" r="H40">
        <v>112379.0</v>
      </c>
      <c s="138" r="I40">
        <v>93882.0</v>
      </c>
      <c s="87" r="J40"/>
      <c s="87" r="K40"/>
      <c s="87" r="L40"/>
      <c s="87" r="M40"/>
      <c s="87" r="N40"/>
      <c s="87" r="O40"/>
      <c s="87" r="P40"/>
      <c s="87" r="Q40"/>
      <c s="87" r="R40"/>
      <c s="87" r="S40"/>
    </row>
    <row customHeight="1" r="41" ht="15.75">
      <c t="s" s="133" r="A41">
        <v>257</v>
      </c>
      <c t="s" s="134" r="B41">
        <v>258</v>
      </c>
      <c t="s" s="133" r="C41">
        <v>259</v>
      </c>
      <c s="134" r="G41"/>
      <c s="138" r="H41"/>
      <c s="138" r="I41"/>
      <c s="87" r="J41"/>
      <c s="87" r="K41"/>
      <c s="87" r="L41"/>
      <c s="87" r="M41"/>
      <c s="87" r="N41"/>
      <c s="87" r="O41"/>
      <c s="87" r="P41"/>
      <c s="87" r="Q41"/>
      <c s="87" r="R41"/>
      <c s="87" r="S41"/>
    </row>
    <row customHeight="1" r="42" ht="15.75">
      <c t="s" s="133" r="A42">
        <v>260</v>
      </c>
      <c t="s" s="134" r="B42">
        <v>261</v>
      </c>
      <c t="s" s="133" r="C42">
        <v>262</v>
      </c>
      <c s="134" r="G42"/>
      <c s="138" r="H42"/>
      <c s="138" r="I42"/>
      <c s="87" r="J42"/>
      <c s="87" r="K42"/>
      <c s="87" r="L42"/>
      <c s="87" r="M42"/>
      <c s="87" r="N42"/>
      <c s="87" r="O42"/>
      <c s="87" r="P42"/>
      <c s="87" r="Q42"/>
      <c s="87" r="R42"/>
      <c s="87" r="S42"/>
    </row>
    <row customHeight="1" r="43" ht="15.75">
      <c t="s" s="133" r="A43">
        <v>263</v>
      </c>
      <c t="s" s="134" r="B43">
        <v>264</v>
      </c>
      <c t="s" s="133" r="C43">
        <v>265</v>
      </c>
      <c s="134" r="G43"/>
      <c s="138" r="H43"/>
      <c s="138" r="I43"/>
      <c s="87" r="J43"/>
      <c s="87" r="K43"/>
      <c s="87" r="L43"/>
      <c s="87" r="M43"/>
      <c s="87" r="N43"/>
      <c s="87" r="O43"/>
      <c s="87" r="P43"/>
      <c s="87" r="Q43"/>
      <c s="87" r="R43"/>
      <c s="87" r="S43"/>
    </row>
    <row customHeight="1" r="44" ht="15.75">
      <c t="s" s="133" r="A44">
        <v>266</v>
      </c>
      <c t="s" s="134" r="B44">
        <v>267</v>
      </c>
      <c t="s" s="133" r="C44">
        <v>268</v>
      </c>
      <c s="134" r="G44"/>
      <c s="138" r="H44">
        <v>120327.0</v>
      </c>
      <c s="138" r="I44">
        <v>89111.0</v>
      </c>
      <c s="87" r="J44"/>
      <c s="87" r="K44"/>
      <c s="87" r="L44"/>
      <c s="87" r="M44"/>
      <c s="87" r="N44"/>
      <c s="87" r="O44"/>
      <c s="87" r="P44"/>
      <c s="87" r="Q44"/>
      <c s="87" r="R44"/>
      <c s="87" r="S44"/>
    </row>
    <row customHeight="1" r="45" ht="15.75">
      <c t="s" s="133" r="A45">
        <v>269</v>
      </c>
      <c t="s" s="134" r="B45">
        <v>270</v>
      </c>
      <c t="s" s="134" r="C45">
        <v>271</v>
      </c>
      <c s="134" r="G45"/>
      <c s="138" r="H45">
        <v>13122.0</v>
      </c>
      <c s="138" r="I45"/>
      <c s="87" r="J45"/>
      <c s="87" r="K45"/>
      <c s="87" r="L45"/>
      <c s="87" r="M45"/>
      <c s="87" r="N45"/>
      <c s="87" r="O45"/>
      <c s="87" r="P45"/>
      <c s="87" r="Q45"/>
      <c s="87" r="R45"/>
      <c s="87" r="S45"/>
    </row>
    <row customHeight="1" r="46" ht="15.75">
      <c t="s" s="128" r="A46">
        <v>272</v>
      </c>
      <c t="s" s="140" r="B46">
        <v>273</v>
      </c>
      <c t="s" s="140" r="C46">
        <v>274</v>
      </c>
      <c s="140" r="G46"/>
      <c t="str" s="128" r="H46">
        <f>H21-H31</f>
        <v>9289</v>
      </c>
      <c t="str" s="128" r="I46">
        <f>I21-I31</f>
        <v>-5572</v>
      </c>
      <c s="87" r="J46"/>
      <c s="87" r="K46"/>
      <c s="87" r="L46"/>
      <c s="87" r="M46"/>
      <c s="87" r="N46"/>
      <c s="87" r="O46"/>
      <c s="87" r="P46"/>
      <c s="87" r="Q46"/>
      <c s="87" r="R46"/>
      <c s="87" r="S46"/>
    </row>
    <row customHeight="1" r="47" ht="15.75">
      <c t="s" s="128" r="A47">
        <v>275</v>
      </c>
      <c t="s" s="128" r="B47">
        <v>276</v>
      </c>
      <c t="s" s="128" r="C47">
        <v>277</v>
      </c>
      <c s="128" r="G47"/>
      <c t="str" s="128" r="H47">
        <f>H48-H49-H50</f>
        <v>0</v>
      </c>
      <c t="str" s="128" r="I47">
        <f>I48-I49-I50</f>
        <v>0</v>
      </c>
      <c s="87" r="J47"/>
      <c s="87" r="K47"/>
      <c s="87" r="L47"/>
      <c s="87" r="M47"/>
      <c s="87" r="N47"/>
      <c s="87" r="O47"/>
      <c s="87" r="P47"/>
      <c s="87" r="Q47"/>
      <c s="87" r="R47"/>
      <c s="87" r="S47"/>
    </row>
    <row customHeight="1" r="48" ht="15.75">
      <c t="s" s="138" r="A48">
        <v>278</v>
      </c>
      <c t="s" s="134" r="B48">
        <v>279</v>
      </c>
      <c t="s" s="134" r="C48">
        <v>280</v>
      </c>
      <c s="138" r="G48"/>
      <c s="138" r="H48"/>
      <c s="138" r="I48"/>
      <c s="87" r="J48"/>
      <c s="87" r="K48"/>
      <c s="87" r="L48"/>
      <c s="87" r="M48"/>
      <c s="87" r="N48"/>
      <c s="87" r="O48"/>
      <c s="87" r="P48"/>
      <c s="87" r="Q48"/>
      <c s="87" r="R48"/>
      <c s="87" r="S48"/>
    </row>
    <row customHeight="1" r="49" ht="15.75">
      <c t="s" s="138" r="A49">
        <v>281</v>
      </c>
      <c t="s" s="134" r="B49">
        <v>282</v>
      </c>
      <c t="s" s="134" r="C49">
        <v>283</v>
      </c>
      <c s="138" r="G49"/>
      <c s="138" r="H49"/>
      <c s="138" r="I49"/>
      <c s="87" r="J49"/>
      <c s="87" r="K49"/>
      <c s="87" r="L49"/>
      <c s="87" r="M49"/>
      <c s="87" r="N49"/>
      <c s="87" r="O49"/>
      <c s="87" r="P49"/>
      <c s="87" r="Q49"/>
      <c s="87" r="R49"/>
      <c s="87" r="S49"/>
    </row>
    <row customHeight="1" r="50" ht="15.75">
      <c t="s" s="138" r="A50">
        <v>284</v>
      </c>
      <c t="s" s="134" r="B50">
        <v>285</v>
      </c>
      <c t="s" s="134" r="C50">
        <v>286</v>
      </c>
      <c s="138" r="G50"/>
      <c s="138" r="H50"/>
      <c s="138" r="I50"/>
      <c s="87" r="J50"/>
      <c s="87" r="K50"/>
      <c s="87" r="L50"/>
      <c s="87" r="M50"/>
      <c s="87" r="N50"/>
      <c s="87" r="O50"/>
      <c s="87" r="P50"/>
      <c s="87" r="Q50"/>
      <c s="87" r="R50"/>
      <c s="87" r="S50"/>
    </row>
    <row customHeight="1" r="51" ht="15.75">
      <c t="s" s="139" r="A51">
        <v>287</v>
      </c>
      <c t="s" s="141" r="B51">
        <v>288</v>
      </c>
      <c t="s" s="141" r="C51">
        <v>289</v>
      </c>
      <c s="139" r="G51"/>
      <c s="139" r="H51"/>
      <c s="139" r="I51"/>
      <c s="87" r="J51"/>
      <c s="87" r="K51"/>
      <c s="87" r="L51"/>
      <c s="87" r="M51"/>
      <c s="87" r="N51"/>
      <c s="87" r="O51"/>
      <c s="87" r="P51"/>
      <c s="87" r="Q51"/>
      <c s="87" r="R51"/>
      <c s="87" r="S51"/>
    </row>
    <row customHeight="1" r="52" ht="30.0">
      <c t="s" s="139" r="A52">
        <v>290</v>
      </c>
      <c t="s" s="141" r="B52">
        <v>291</v>
      </c>
      <c t="s" s="142" r="C52">
        <v>292</v>
      </c>
      <c s="139" r="G52"/>
      <c s="139" r="H52"/>
      <c s="139" r="I52"/>
      <c s="87" r="J52"/>
      <c s="87" r="K52"/>
      <c s="87" r="L52"/>
      <c s="87" r="M52"/>
      <c s="87" r="N52"/>
      <c s="87" r="O52"/>
      <c s="87" r="P52"/>
      <c s="87" r="Q52"/>
      <c s="87" r="R52"/>
      <c s="87" r="S52"/>
    </row>
    <row customHeight="1" r="53" ht="15.75">
      <c t="s" s="139" r="A53">
        <v>293</v>
      </c>
      <c t="s" s="141" r="B53">
        <v>294</v>
      </c>
      <c t="s" s="141" r="C53">
        <v>295</v>
      </c>
      <c s="139" r="G53"/>
      <c s="139" r="H53"/>
      <c s="139" r="I53"/>
      <c s="87" r="J53"/>
      <c s="87" r="K53"/>
      <c s="87" r="L53"/>
      <c s="87" r="M53"/>
      <c s="87" r="N53"/>
      <c s="87" r="O53"/>
      <c s="87" r="P53"/>
      <c s="87" r="Q53"/>
      <c s="87" r="R53"/>
      <c s="87" r="S53"/>
    </row>
    <row customHeight="1" r="54" ht="30.0">
      <c t="s" s="128" r="A54">
        <v>296</v>
      </c>
      <c t="s" s="128" r="B54">
        <v>297</v>
      </c>
      <c t="s" s="127" r="C54">
        <v>298</v>
      </c>
      <c s="128" r="G54"/>
      <c t="str" s="128" r="H54">
        <f>H46+H47+H51+H52+H53</f>
        <v>9289</v>
      </c>
      <c t="str" s="128" r="I54">
        <f>I46+I47+I51+I52+I53</f>
        <v>-5572</v>
      </c>
      <c s="87" r="J54"/>
      <c s="87" r="K54"/>
      <c s="87" r="L54"/>
      <c s="87" r="M54"/>
      <c s="87" r="N54"/>
      <c s="87" r="O54"/>
      <c s="87" r="P54"/>
      <c s="87" r="Q54"/>
      <c s="87" r="R54"/>
      <c s="87" r="S54"/>
    </row>
    <row customHeight="1" r="55" ht="15.75">
      <c t="s" s="139" r="A55">
        <v>299</v>
      </c>
      <c t="s" s="139" r="B55">
        <v>300</v>
      </c>
      <c t="s" s="139" r="C55">
        <v>301</v>
      </c>
      <c s="139" r="G55"/>
      <c s="139" r="H55"/>
      <c s="139" r="I55"/>
      <c s="87" r="J55"/>
      <c s="87" r="K55"/>
      <c s="87" r="L55"/>
      <c s="87" r="M55"/>
      <c s="87" r="N55"/>
      <c s="87" r="O55"/>
      <c s="87" r="P55"/>
      <c s="87" r="Q55"/>
      <c s="87" r="R55"/>
      <c s="87" r="S55"/>
    </row>
    <row customHeight="1" r="56" ht="15.75">
      <c t="s" s="128" r="A56">
        <v>302</v>
      </c>
      <c t="s" s="140" r="B56">
        <v>303</v>
      </c>
      <c t="s" s="140" r="C56">
        <v>304</v>
      </c>
      <c s="128" r="G56"/>
      <c t="str" s="128" r="H56">
        <f>H54+H55</f>
        <v>9289</v>
      </c>
      <c t="str" s="128" r="I56">
        <f>I54+I55</f>
        <v>-5572</v>
      </c>
      <c s="87" r="J56"/>
      <c s="87" r="K56"/>
      <c s="87" r="L56"/>
      <c s="87" r="M56"/>
      <c s="87" r="N56"/>
      <c s="87" r="O56"/>
      <c s="87" r="P56"/>
      <c s="87" r="Q56"/>
      <c s="87" r="R56"/>
      <c s="87" r="S56"/>
    </row>
    <row customHeight="1" r="57" ht="15.75">
      <c t="s" s="138" r="A57">
        <v>305</v>
      </c>
      <c t="s" s="134" r="B57">
        <v>306</v>
      </c>
      <c t="s" s="134" r="C57">
        <v>307</v>
      </c>
      <c s="138" r="G57"/>
      <c s="138" r="H57"/>
      <c s="138" r="I57"/>
      <c s="87" r="J57"/>
      <c s="87" r="K57"/>
      <c s="87" r="L57"/>
      <c s="87" r="M57"/>
      <c s="87" r="N57"/>
      <c s="87" r="O57"/>
      <c s="87" r="P57"/>
      <c s="87" r="Q57"/>
      <c s="87" r="R57"/>
      <c s="87" r="S57"/>
    </row>
    <row customHeight="1" r="58" ht="15.75">
      <c t="s" s="138" r="A58">
        <v>308</v>
      </c>
      <c t="s" s="134" r="B58">
        <v>309</v>
      </c>
      <c t="s" s="134" r="C58">
        <v>310</v>
      </c>
      <c s="138" r="G58"/>
      <c s="138" r="H58"/>
      <c s="138" r="I58"/>
      <c s="87" r="J58"/>
      <c s="87" r="K58"/>
      <c s="87" r="L58"/>
      <c s="87" r="M58"/>
      <c s="87" r="N58"/>
      <c s="87" r="O58"/>
      <c s="87" r="P58"/>
      <c s="87" r="Q58"/>
      <c s="87" r="R58"/>
      <c s="87" r="S58"/>
    </row>
    <row customHeight="1" r="59" ht="12.75">
      <c s="143" r="A59"/>
      <c s="143" r="B59"/>
      <c s="143" r="C59"/>
      <c s="143" r="D59"/>
      <c s="87" r="E59"/>
      <c s="87" r="F59"/>
      <c s="144" r="G59"/>
      <c s="144" r="H59"/>
      <c s="144" r="I59"/>
      <c s="87" r="J59"/>
      <c s="87" r="K59"/>
      <c s="87" r="L59"/>
      <c s="87" r="M59"/>
      <c s="87" r="N59"/>
      <c s="87" r="O59"/>
      <c s="87" r="P59"/>
      <c s="87" r="Q59"/>
      <c s="87" r="R59"/>
      <c s="87" r="S59"/>
    </row>
    <row customHeight="1" r="60" ht="12.75">
      <c t="s" s="145" r="A60">
        <v>311</v>
      </c>
      <c t="s" s="146" r="H60">
        <v>312</v>
      </c>
      <c s="87" r="J60"/>
      <c s="87" r="K60"/>
      <c s="87" r="L60"/>
      <c s="87" r="M60"/>
      <c s="87" r="N60"/>
      <c s="87" r="O60"/>
      <c s="87" r="P60"/>
      <c s="87" r="Q60"/>
      <c s="87" r="R60"/>
      <c s="87" r="S60"/>
    </row>
    <row customHeight="1" r="61" ht="34.5">
      <c t="s" s="147" r="A61">
        <v>313</v>
      </c>
      <c t="s" s="148" r="H61">
        <v>314</v>
      </c>
      <c s="125" r="J61"/>
      <c s="125" r="K61"/>
      <c s="125" r="L61"/>
      <c s="125" r="M61"/>
      <c s="125" r="N61"/>
      <c s="125" r="O61"/>
      <c s="125" r="P61"/>
      <c s="125" r="Q61"/>
      <c s="125" r="R61"/>
      <c s="125" r="S61"/>
    </row>
  </sheetData>
  <mergeCells count="58">
    <mergeCell ref="C57:F57"/>
    <mergeCell ref="C58:F58"/>
    <mergeCell ref="C49:F49"/>
    <mergeCell ref="C50:F50"/>
    <mergeCell ref="C54:F54"/>
    <mergeCell ref="C55:F55"/>
    <mergeCell ref="C37:F37"/>
    <mergeCell ref="C38:F38"/>
    <mergeCell ref="C43:F43"/>
    <mergeCell ref="C45:F45"/>
    <mergeCell ref="C41:F41"/>
    <mergeCell ref="C42:F42"/>
    <mergeCell ref="A61:G61"/>
    <mergeCell ref="H61:I61"/>
    <mergeCell ref="H60:I60"/>
    <mergeCell ref="A60:G60"/>
    <mergeCell ref="C56:F56"/>
    <mergeCell ref="C44:F44"/>
    <mergeCell ref="C46:F46"/>
    <mergeCell ref="A10:I10"/>
    <mergeCell ref="A11:I11"/>
    <mergeCell ref="A12:I12"/>
    <mergeCell ref="A13:I13"/>
    <mergeCell ref="A15:I15"/>
    <mergeCell ref="A9:I9"/>
    <mergeCell ref="A5:I5"/>
    <mergeCell ref="A6:I6"/>
    <mergeCell ref="A7:I7"/>
    <mergeCell ref="A8:I8"/>
    <mergeCell ref="A14:I14"/>
    <mergeCell ref="C30:F30"/>
    <mergeCell ref="C35:F35"/>
    <mergeCell ref="C31:F31"/>
    <mergeCell ref="C32:F32"/>
    <mergeCell ref="C33:F33"/>
    <mergeCell ref="C34:F34"/>
    <mergeCell ref="C53:F53"/>
    <mergeCell ref="A20:B20"/>
    <mergeCell ref="C25:F25"/>
    <mergeCell ref="C26:F26"/>
    <mergeCell ref="C29:F29"/>
    <mergeCell ref="C40:F40"/>
    <mergeCell ref="C24:F24"/>
    <mergeCell ref="C47:F47"/>
    <mergeCell ref="C48:F48"/>
    <mergeCell ref="C51:F51"/>
    <mergeCell ref="C52:F52"/>
    <mergeCell ref="A17:I17"/>
    <mergeCell ref="A18:I18"/>
    <mergeCell ref="A19:I19"/>
    <mergeCell ref="C20:F20"/>
    <mergeCell ref="C21:F21"/>
    <mergeCell ref="C22:F22"/>
    <mergeCell ref="C23:F23"/>
    <mergeCell ref="C39:F39"/>
    <mergeCell ref="C36:F36"/>
    <mergeCell ref="C27:F27"/>
    <mergeCell ref="C28:F2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3.29"/>
    <col min="2" customWidth="1" max="2" width="26.14"/>
    <col min="3" customWidth="1" max="3" width="5.71"/>
    <col min="4" customWidth="1" max="4" width="9.14"/>
    <col min="5" customWidth="1" max="5" width="7.0"/>
    <col min="6" customWidth="1" max="6" width="6.57"/>
    <col min="7" customWidth="1" max="7" width="10.14"/>
    <col min="8" customWidth="1" max="8" width="9.14"/>
    <col min="9" customWidth="1" max="9" width="7.86"/>
    <col min="10" customWidth="1" max="10" width="9.0"/>
    <col min="11" customWidth="1" max="20" width="9.14"/>
  </cols>
  <sheetData>
    <row customHeight="1" r="1" ht="12.75">
      <c s="149" r="A1"/>
      <c s="149" r="B1"/>
      <c s="149" r="C1"/>
      <c s="149" r="D1"/>
      <c s="149" r="E1"/>
      <c s="150" r="F1"/>
      <c s="46" r="G1"/>
      <c s="149" r="H1"/>
      <c s="151" r="I1"/>
      <c s="149" r="J1"/>
      <c s="46" r="K1"/>
      <c s="46" r="L1"/>
      <c s="46" r="M1"/>
      <c s="46" r="N1"/>
      <c s="46" r="O1"/>
      <c s="46" r="P1"/>
      <c s="46" r="Q1"/>
      <c s="46" r="R1"/>
      <c s="46" r="S1"/>
      <c s="46" r="T1"/>
    </row>
    <row customHeight="1" r="2" ht="12.75">
      <c s="149" r="A2"/>
      <c s="149" r="B2"/>
      <c s="149" r="C2"/>
      <c s="149" r="D2"/>
      <c s="149" r="E2"/>
      <c t="s" s="152" r="F2">
        <v>315</v>
      </c>
      <c s="149" r="G2"/>
      <c s="149" r="H2"/>
      <c s="151" r="I2"/>
      <c s="149" r="J2"/>
      <c s="46" r="K2"/>
      <c s="46" r="L2"/>
      <c s="46" r="M2"/>
      <c s="46" r="N2"/>
      <c s="46" r="O2"/>
      <c s="46" r="P2"/>
      <c s="46" r="Q2"/>
      <c s="46" r="R2"/>
      <c s="46" r="S2"/>
      <c s="46" r="T2"/>
    </row>
    <row customHeight="1" r="3" ht="12.75">
      <c s="149" r="A3"/>
      <c s="149" r="B3"/>
      <c s="153" r="C3"/>
      <c s="153" r="D3"/>
      <c s="149" r="E3"/>
      <c t="s" s="152" r="F3">
        <v>316</v>
      </c>
      <c s="149" r="G3"/>
      <c s="149" r="H3"/>
      <c s="151" r="I3"/>
      <c s="149" r="J3"/>
      <c s="46" r="K3"/>
      <c s="46" r="L3"/>
      <c s="46" r="M3"/>
      <c s="46" r="N3"/>
      <c s="46" r="O3"/>
      <c s="46" r="P3"/>
      <c s="46" r="Q3"/>
      <c s="46" r="R3"/>
      <c s="46" r="S3"/>
      <c s="46" r="T3"/>
    </row>
    <row customHeight="1" r="4" ht="7.5">
      <c s="149" r="A4"/>
      <c s="149" r="B4"/>
      <c s="149" r="C4"/>
      <c s="149" r="D4"/>
      <c s="149" r="E4"/>
      <c s="149" r="F4"/>
      <c s="149" r="G4"/>
      <c s="149" r="H4"/>
      <c s="151" r="I4"/>
      <c s="149" r="J4"/>
      <c s="46" r="K4"/>
      <c s="46" r="L4"/>
      <c s="46" r="M4"/>
      <c s="46" r="N4"/>
      <c s="46" r="O4"/>
      <c s="46" r="P4"/>
      <c s="46" r="Q4"/>
      <c s="46" r="R4"/>
      <c s="46" r="S4"/>
      <c s="46" r="T4"/>
    </row>
    <row customHeight="1" r="5" ht="15.75">
      <c t="s" s="154" r="A5">
        <v>317</v>
      </c>
      <c s="155" r="K5"/>
      <c s="155" r="L5"/>
      <c s="46" r="M5"/>
      <c s="46" r="N5"/>
      <c s="46" r="O5"/>
      <c s="46" r="P5"/>
      <c s="46" r="Q5"/>
      <c s="46" r="R5"/>
      <c s="46" r="S5"/>
      <c s="46" r="T5"/>
    </row>
    <row customHeight="1" r="6" ht="11.25">
      <c t="s" s="156" r="A6">
        <v>318</v>
      </c>
      <c s="157" r="K6"/>
      <c s="157" r="L6"/>
      <c s="46" r="M6"/>
      <c s="46" r="N6"/>
      <c s="46" r="O6"/>
      <c s="46" r="P6"/>
      <c s="46" r="Q6"/>
      <c s="46" r="R6"/>
      <c s="46" r="S6"/>
      <c s="46" r="T6"/>
    </row>
    <row customHeight="1" r="7" ht="1.5">
      <c t="s" s="158" r="A7">
        <v>319</v>
      </c>
      <c s="159" r="K7"/>
      <c s="159" r="L7"/>
      <c s="46" r="M7"/>
      <c s="46" r="N7"/>
      <c s="46" r="O7"/>
      <c s="46" r="P7"/>
      <c s="46" r="Q7"/>
      <c s="46" r="R7"/>
      <c s="46" r="S7"/>
      <c s="46" r="T7"/>
    </row>
    <row customHeight="1" r="8" ht="24.0">
      <c t="s" s="156" r="A8">
        <v>320</v>
      </c>
      <c s="157" r="K8"/>
      <c s="157" r="L8"/>
      <c s="46" r="M8"/>
      <c s="46" r="N8"/>
      <c s="46" r="O8"/>
      <c s="46" r="P8"/>
      <c s="46" r="Q8"/>
      <c s="46" r="R8"/>
      <c s="46" r="S8"/>
      <c s="46" r="T8"/>
    </row>
    <row customHeight="1" r="9" ht="27.75">
      <c t="s" s="160" r="A9">
        <v>321</v>
      </c>
      <c s="161" r="K9"/>
      <c s="161" r="L9"/>
      <c s="46" r="M9"/>
      <c s="46" r="N9"/>
      <c s="46" r="O9"/>
      <c s="46" r="P9"/>
      <c s="46" r="Q9"/>
      <c s="46" r="R9"/>
      <c s="46" r="S9"/>
      <c s="46" r="T9"/>
    </row>
    <row customHeight="1" r="10" ht="10.5">
      <c s="162" r="A10"/>
      <c s="161" r="K10"/>
      <c s="161" r="L10"/>
      <c s="46" r="M10"/>
      <c s="46" r="N10"/>
      <c s="46" r="O10"/>
      <c s="46" r="P10"/>
      <c s="46" r="Q10"/>
      <c s="46" r="R10"/>
      <c s="46" r="S10"/>
      <c s="46" r="T10"/>
    </row>
    <row customHeight="1" r="11" ht="14.25">
      <c t="s" s="154" r="A11">
        <v>322</v>
      </c>
      <c s="163" r="K11"/>
      <c s="163" r="L11"/>
      <c s="46" r="M11"/>
      <c s="46" r="N11"/>
      <c s="46" r="O11"/>
      <c s="46" r="P11"/>
      <c s="46" r="Q11"/>
      <c s="46" r="R11"/>
      <c s="46" r="S11"/>
      <c s="46" r="T11"/>
    </row>
    <row customHeight="1" r="12" ht="15.75">
      <c t="s" s="154" r="A12">
        <v>323</v>
      </c>
      <c s="157" r="K12"/>
      <c s="157" r="L12"/>
      <c s="46" r="M12"/>
      <c s="46" r="N12"/>
      <c s="46" r="O12"/>
      <c s="46" r="P12"/>
      <c s="46" r="Q12"/>
      <c s="46" r="R12"/>
      <c s="46" r="S12"/>
      <c s="46" r="T12"/>
    </row>
    <row customHeight="1" r="13" ht="5.25">
      <c s="154" r="A13"/>
      <c s="154" r="B13"/>
      <c s="154" r="C13"/>
      <c s="154" r="D13"/>
      <c s="154" r="E13"/>
      <c s="154" r="F13"/>
      <c s="154" r="G13"/>
      <c s="154" r="H13"/>
      <c s="164" r="I13"/>
      <c s="154" r="J13"/>
      <c s="157" r="K13"/>
      <c s="157" r="L13"/>
      <c s="46" r="M13"/>
      <c s="46" r="N13"/>
      <c s="46" r="O13"/>
      <c s="46" r="P13"/>
      <c s="46" r="Q13"/>
      <c s="46" r="R13"/>
      <c s="46" r="S13"/>
      <c s="46" r="T13"/>
    </row>
    <row customHeight="1" r="14" ht="18.0">
      <c t="s" s="156" r="A14">
        <v>324</v>
      </c>
      <c s="157" r="K14"/>
      <c s="157" r="L14"/>
      <c s="46" r="M14"/>
      <c s="46" r="N14"/>
      <c s="46" r="O14"/>
      <c s="46" r="P14"/>
      <c s="46" r="Q14"/>
      <c s="46" r="R14"/>
      <c s="46" r="S14"/>
      <c s="46" r="T14"/>
    </row>
    <row customHeight="1" r="15" ht="13.5">
      <c s="156" r="A15"/>
      <c s="156" r="B15"/>
      <c t="s" s="156" r="C15">
        <v>325</v>
      </c>
      <c s="156" r="F15"/>
      <c s="156" r="G15"/>
      <c s="156" r="H15"/>
      <c s="165" r="I15"/>
      <c s="156" r="J15"/>
      <c s="157" r="K15"/>
      <c s="157" r="L15"/>
      <c s="46" r="M15"/>
      <c s="46" r="N15"/>
      <c s="46" r="O15"/>
      <c s="46" r="P15"/>
      <c s="46" r="Q15"/>
      <c s="46" r="R15"/>
      <c s="46" r="S15"/>
      <c s="46" r="T15"/>
    </row>
    <row customHeight="1" r="16" ht="9.0">
      <c s="152" r="A16"/>
      <c s="152" r="B16"/>
      <c s="152" r="C16"/>
      <c s="152" r="D16"/>
      <c t="s" s="166" r="E16">
        <v>326</v>
      </c>
      <c s="149" r="F16"/>
      <c s="149" r="G16"/>
      <c s="149" r="H16"/>
      <c s="151" r="I16"/>
      <c s="149" r="J16"/>
      <c s="46" r="K16"/>
      <c s="46" r="L16"/>
      <c s="46" r="M16"/>
      <c s="46" r="N16"/>
      <c s="46" r="O16"/>
      <c s="46" r="P16"/>
      <c s="46" r="Q16"/>
      <c s="46" r="R16"/>
      <c s="46" r="S16"/>
      <c s="46" r="T16"/>
    </row>
    <row customHeight="1" r="17" ht="13.5">
      <c t="s" s="13" r="A17">
        <v>327</v>
      </c>
      <c t="s" s="13" r="B17">
        <v>328</v>
      </c>
      <c t="s" s="13" r="C17">
        <v>329</v>
      </c>
      <c t="s" s="13" r="D17">
        <v>330</v>
      </c>
      <c t="s" s="167" r="I17">
        <v>331</v>
      </c>
      <c t="s" s="13" r="J17">
        <v>332</v>
      </c>
      <c s="46" r="K17"/>
      <c s="46" r="L17"/>
      <c s="46" r="M17"/>
      <c s="46" r="N17"/>
      <c s="46" r="O17"/>
      <c s="46" r="P17"/>
      <c s="46" r="Q17"/>
      <c s="46" r="R17"/>
      <c s="46" r="S17"/>
      <c s="46" r="T17"/>
    </row>
    <row customHeight="1" r="18" ht="63.0">
      <c t="s" s="13" r="D18">
        <v>333</v>
      </c>
      <c t="s" s="13" r="E18">
        <v>334</v>
      </c>
      <c t="s" s="13" r="F18">
        <v>335</v>
      </c>
      <c t="s" s="13" r="G18">
        <v>336</v>
      </c>
      <c t="s" s="13" r="H18">
        <v>337</v>
      </c>
      <c s="46" r="K18"/>
      <c s="46" r="L18"/>
      <c s="46" r="M18"/>
      <c s="46" r="N18"/>
      <c s="46" r="O18"/>
      <c s="46" r="P18"/>
      <c s="46" r="Q18"/>
      <c s="46" r="R18"/>
      <c s="46" r="S18"/>
      <c s="46" r="T18"/>
    </row>
    <row customHeight="1" r="19" ht="12.75">
      <c s="168" r="A19">
        <v>1.0</v>
      </c>
      <c s="169" r="B19">
        <v>2.0</v>
      </c>
      <c s="169" r="C19">
        <v>3.0</v>
      </c>
      <c s="168" r="D19">
        <v>4.0</v>
      </c>
      <c s="169" r="E19">
        <v>5.0</v>
      </c>
      <c s="168" r="F19">
        <v>6.0</v>
      </c>
      <c s="169" r="G19">
        <v>7.0</v>
      </c>
      <c s="168" r="H19">
        <v>8.0</v>
      </c>
      <c s="170" r="I19">
        <v>9.0</v>
      </c>
      <c s="171" r="J19">
        <v>10.0</v>
      </c>
      <c s="46" r="K19"/>
      <c s="46" r="L19"/>
      <c s="46" r="M19"/>
      <c s="46" r="N19"/>
      <c s="46" r="O19"/>
      <c s="46" r="P19"/>
      <c s="46" r="Q19"/>
      <c s="46" r="R19"/>
      <c s="46" r="S19"/>
      <c s="46" r="T19"/>
    </row>
    <row customHeight="1" r="20" ht="12.75">
      <c t="s" s="13" r="A20">
        <v>338</v>
      </c>
      <c t="s" s="172" r="B20">
        <v>339</v>
      </c>
      <c s="172" r="C20"/>
      <c s="13" r="D20"/>
      <c s="13" r="E20"/>
      <c s="13" r="F20"/>
      <c s="13" r="G20"/>
      <c s="14" r="H20">
        <v>15603.0</v>
      </c>
      <c t="str" s="170" r="I20">
        <f>SUM(D20:H20)</f>
        <v>15603</v>
      </c>
      <c s="13" r="J20"/>
      <c s="46" r="K20"/>
      <c s="46" r="L20"/>
      <c s="46" r="M20"/>
      <c s="46" r="N20"/>
      <c s="46" r="O20"/>
      <c s="46" r="P20"/>
      <c s="46" r="Q20"/>
      <c s="46" r="R20"/>
      <c s="46" r="S20"/>
      <c s="46" r="T20"/>
    </row>
    <row customHeight="1" r="21" ht="38.25">
      <c t="s" s="60" r="A21">
        <v>340</v>
      </c>
      <c t="s" s="74" r="B21">
        <v>341</v>
      </c>
      <c s="172" r="C21"/>
      <c t="s" s="60" r="D21">
        <v>342</v>
      </c>
      <c s="60" r="E21"/>
      <c t="s" s="60" r="F21">
        <v>343</v>
      </c>
      <c t="s" s="60" r="G21">
        <v>344</v>
      </c>
      <c t="s" s="60" r="H21">
        <v>345</v>
      </c>
      <c t="str" s="170" r="I21">
        <f>E21</f>
        <v/>
      </c>
      <c t="s" s="60" r="J21">
        <v>346</v>
      </c>
      <c s="46" r="K21"/>
      <c s="46" r="L21"/>
      <c s="46" r="M21"/>
      <c s="46" r="N21"/>
      <c s="46" r="O21"/>
      <c s="46" r="P21"/>
      <c s="46" r="Q21"/>
      <c s="46" r="R21"/>
      <c s="46" r="S21"/>
      <c s="46" r="T21"/>
    </row>
    <row customHeight="1" r="22" ht="38.25">
      <c t="s" s="60" r="A22">
        <v>347</v>
      </c>
      <c t="s" s="74" r="B22">
        <v>348</v>
      </c>
      <c s="172" r="C22"/>
      <c t="s" s="60" r="D22">
        <v>349</v>
      </c>
      <c s="60" r="E22"/>
      <c t="s" s="60" r="F22">
        <v>350</v>
      </c>
      <c t="s" s="60" r="G22">
        <v>351</v>
      </c>
      <c t="s" s="60" r="H22">
        <v>352</v>
      </c>
      <c t="str" s="170" r="I22">
        <f>E22</f>
        <v/>
      </c>
      <c t="s" s="60" r="J22">
        <v>353</v>
      </c>
      <c s="46" r="K22"/>
      <c s="46" r="L22"/>
      <c s="46" r="M22"/>
      <c s="46" r="N22"/>
      <c s="46" r="O22"/>
      <c s="46" r="P22"/>
      <c s="46" r="Q22"/>
      <c s="46" r="R22"/>
      <c s="46" r="S22"/>
      <c s="46" r="T22"/>
    </row>
    <row customHeight="1" r="23" ht="25.5">
      <c t="s" s="60" r="A23">
        <v>354</v>
      </c>
      <c t="s" s="74" r="B23">
        <v>355</v>
      </c>
      <c s="173" r="C23"/>
      <c t="s" s="60" r="D23">
        <v>356</v>
      </c>
      <c s="60" r="E23"/>
      <c t="s" s="60" r="F23">
        <v>357</v>
      </c>
      <c t="s" s="60" r="G23">
        <v>358</v>
      </c>
      <c s="174" r="H23"/>
      <c t="str" s="170" r="I23">
        <f>E23+H23</f>
        <v>0</v>
      </c>
      <c t="s" s="60" r="J23">
        <v>359</v>
      </c>
      <c s="46" r="K23"/>
      <c s="46" r="L23"/>
      <c s="46" r="M23"/>
      <c s="46" r="N23"/>
      <c s="46" r="O23"/>
      <c s="46" r="P23"/>
      <c s="46" r="Q23"/>
      <c s="46" r="R23"/>
      <c s="46" r="S23"/>
      <c s="46" r="T23"/>
    </row>
    <row customHeight="1" r="24" ht="12.75">
      <c t="s" s="60" r="A24">
        <v>360</v>
      </c>
      <c t="s" s="74" r="B24">
        <v>361</v>
      </c>
      <c s="173" r="C24"/>
      <c t="s" s="60" r="D24">
        <v>362</v>
      </c>
      <c t="s" s="60" r="E24">
        <v>363</v>
      </c>
      <c s="60" r="F24"/>
      <c t="s" s="60" r="G24">
        <v>364</v>
      </c>
      <c t="s" s="60" r="H24">
        <v>365</v>
      </c>
      <c t="str" s="170" r="I24">
        <f>F24</f>
        <v/>
      </c>
      <c t="s" s="60" r="J24">
        <v>366</v>
      </c>
      <c s="46" r="K24"/>
      <c s="46" r="L24"/>
      <c s="46" r="M24"/>
      <c s="46" r="N24"/>
      <c s="46" r="O24"/>
      <c s="46" r="P24"/>
      <c s="46" r="Q24"/>
      <c s="46" r="R24"/>
      <c s="46" r="S24"/>
      <c s="46" r="T24"/>
    </row>
    <row customHeight="1" r="25" ht="12.75">
      <c t="s" s="60" r="A25">
        <v>367</v>
      </c>
      <c t="s" s="74" r="B25">
        <v>368</v>
      </c>
      <c s="173" r="C25"/>
      <c t="s" s="60" r="D25">
        <v>369</v>
      </c>
      <c t="s" s="60" r="E25">
        <v>370</v>
      </c>
      <c s="60" r="F25"/>
      <c t="s" s="60" r="G25">
        <v>371</v>
      </c>
      <c t="s" s="60" r="H25">
        <v>372</v>
      </c>
      <c t="str" s="170" r="I25">
        <f>F25</f>
        <v/>
      </c>
      <c t="s" s="60" r="J25">
        <v>373</v>
      </c>
      <c s="46" r="K25"/>
      <c s="46" r="L25"/>
      <c s="46" r="M25"/>
      <c s="46" r="N25"/>
      <c s="46" r="O25"/>
      <c s="46" r="P25"/>
      <c s="46" r="Q25"/>
      <c s="46" r="R25"/>
      <c s="46" r="S25"/>
      <c s="46" r="T25"/>
    </row>
    <row customHeight="1" r="26" ht="25.5">
      <c t="s" s="60" r="A26">
        <v>374</v>
      </c>
      <c t="s" s="74" r="B26">
        <v>375</v>
      </c>
      <c s="173" r="C26"/>
      <c s="60" r="D26"/>
      <c t="s" s="60" r="E26">
        <v>376</v>
      </c>
      <c t="s" s="60" r="F26">
        <v>377</v>
      </c>
      <c t="s" s="60" r="G26">
        <v>378</v>
      </c>
      <c t="s" s="60" r="H26">
        <v>379</v>
      </c>
      <c t="str" s="170" r="I26">
        <f>D26</f>
        <v/>
      </c>
      <c s="60" r="J26"/>
      <c s="46" r="K26"/>
      <c s="46" r="L26"/>
      <c s="46" r="M26"/>
      <c s="46" r="N26"/>
      <c s="46" r="O26"/>
      <c s="46" r="P26"/>
      <c s="46" r="Q26"/>
      <c s="46" r="R26"/>
      <c s="46" r="S26"/>
      <c s="46" r="T26"/>
    </row>
    <row customHeight="1" r="27" ht="25.5">
      <c t="s" s="60" r="A27">
        <v>380</v>
      </c>
      <c t="s" s="74" r="B27">
        <v>381</v>
      </c>
      <c s="172" r="C27"/>
      <c t="s" s="60" r="D27">
        <v>382</v>
      </c>
      <c t="s" s="60" r="E27">
        <v>383</v>
      </c>
      <c t="s" s="60" r="F27">
        <v>384</v>
      </c>
      <c s="60" r="G27"/>
      <c s="168" r="H27">
        <v>-5572.0</v>
      </c>
      <c t="str" s="170" r="I27">
        <f>G27+H27</f>
        <v>-5572</v>
      </c>
      <c s="60" r="J27"/>
      <c s="46" r="K27"/>
      <c s="46" r="L27"/>
      <c s="46" r="M27"/>
      <c s="46" r="N27"/>
      <c s="46" r="O27"/>
      <c s="46" r="P27"/>
      <c s="46" r="Q27"/>
      <c s="46" r="R27"/>
      <c s="46" r="S27"/>
      <c s="46" r="T27"/>
    </row>
    <row customHeight="1" r="28" ht="12.75">
      <c t="s" s="16" r="A28">
        <v>385</v>
      </c>
      <c t="s" s="21" r="B28">
        <v>386</v>
      </c>
      <c s="175" r="C28"/>
      <c s="23" r="D28"/>
      <c s="23" r="E28"/>
      <c s="23" r="F28"/>
      <c s="23" r="G28"/>
      <c s="23" r="H28">
        <v>10031.0</v>
      </c>
      <c s="170" r="I28">
        <v>10031.0</v>
      </c>
      <c s="16" r="J28"/>
      <c s="46" r="K28"/>
      <c s="46" r="L28"/>
      <c s="46" r="M28"/>
      <c s="46" r="N28"/>
      <c s="46" r="O28"/>
      <c s="46" r="P28"/>
      <c s="46" r="Q28"/>
      <c s="46" r="R28"/>
      <c s="46" r="S28"/>
      <c s="46" r="T28"/>
    </row>
    <row customHeight="1" r="29" ht="38.25">
      <c t="s" s="60" r="A29">
        <v>387</v>
      </c>
      <c t="s" s="74" r="B29">
        <v>388</v>
      </c>
      <c s="172" r="C29"/>
      <c t="s" s="60" r="D29">
        <v>389</v>
      </c>
      <c s="60" r="E29"/>
      <c t="s" s="60" r="F29">
        <v>390</v>
      </c>
      <c t="s" s="60" r="G29">
        <v>391</v>
      </c>
      <c t="s" s="60" r="H29">
        <v>392</v>
      </c>
      <c t="str" s="170" r="I29">
        <f>E29</f>
        <v/>
      </c>
      <c t="s" s="60" r="J29">
        <v>393</v>
      </c>
      <c s="46" r="K29"/>
      <c s="46" r="L29"/>
      <c s="46" r="M29"/>
      <c s="46" r="N29"/>
      <c s="46" r="O29"/>
      <c s="46" r="P29"/>
      <c s="46" r="Q29"/>
      <c s="46" r="R29"/>
      <c s="46" r="S29"/>
      <c s="46" r="T29"/>
    </row>
    <row customHeight="1" r="30" ht="38.25">
      <c t="s" s="60" r="A30">
        <v>394</v>
      </c>
      <c t="s" s="74" r="B30">
        <v>395</v>
      </c>
      <c s="172" r="C30"/>
      <c t="s" s="60" r="D30">
        <v>396</v>
      </c>
      <c s="60" r="E30"/>
      <c t="s" s="60" r="F30">
        <v>397</v>
      </c>
      <c t="s" s="60" r="G30">
        <v>398</v>
      </c>
      <c t="s" s="60" r="H30">
        <v>399</v>
      </c>
      <c t="str" s="170" r="I30">
        <f>E30</f>
        <v/>
      </c>
      <c t="s" s="60" r="J30">
        <v>400</v>
      </c>
      <c s="46" r="K30"/>
      <c s="46" r="L30"/>
      <c s="46" r="M30"/>
      <c s="46" r="N30"/>
      <c s="46" r="O30"/>
      <c s="46" r="P30"/>
      <c s="46" r="Q30"/>
      <c s="46" r="R30"/>
      <c s="46" r="S30"/>
      <c s="46" r="T30"/>
    </row>
    <row customHeight="1" r="31" ht="25.5">
      <c t="s" s="60" r="A31">
        <v>401</v>
      </c>
      <c t="s" s="74" r="B31">
        <v>402</v>
      </c>
      <c s="172" r="C31"/>
      <c t="s" s="60" r="D31">
        <v>403</v>
      </c>
      <c s="60" r="E31"/>
      <c t="s" s="60" r="F31">
        <v>404</v>
      </c>
      <c t="s" s="60" r="G31">
        <v>405</v>
      </c>
      <c s="174" r="H31"/>
      <c t="str" s="170" r="I31">
        <f>E31+H31</f>
        <v>0</v>
      </c>
      <c t="s" s="60" r="J31">
        <v>406</v>
      </c>
      <c s="46" r="K31"/>
      <c s="46" r="L31"/>
      <c s="46" r="M31"/>
      <c s="46" r="N31"/>
      <c s="46" r="O31"/>
      <c s="46" r="P31"/>
      <c s="46" r="Q31"/>
      <c s="46" r="R31"/>
      <c s="46" r="S31"/>
      <c s="46" r="T31"/>
    </row>
    <row customHeight="1" r="32" ht="12.75">
      <c t="s" s="60" r="A32">
        <v>407</v>
      </c>
      <c t="s" s="74" r="B32">
        <v>408</v>
      </c>
      <c s="172" r="C32"/>
      <c t="s" s="60" r="D32">
        <v>409</v>
      </c>
      <c t="s" s="60" r="E32">
        <v>410</v>
      </c>
      <c s="60" r="F32"/>
      <c t="s" s="60" r="G32">
        <v>411</v>
      </c>
      <c t="s" s="60" r="H32">
        <v>412</v>
      </c>
      <c t="str" s="170" r="I32">
        <f>F32</f>
        <v/>
      </c>
      <c t="s" s="60" r="J32">
        <v>413</v>
      </c>
      <c s="46" r="K32"/>
      <c s="46" r="L32"/>
      <c s="46" r="M32"/>
      <c s="46" r="N32"/>
      <c s="46" r="O32"/>
      <c s="46" r="P32"/>
      <c s="46" r="Q32"/>
      <c s="46" r="R32"/>
      <c s="46" r="S32"/>
      <c s="46" r="T32"/>
    </row>
    <row customHeight="1" r="33" ht="12.75">
      <c t="s" s="60" r="A33">
        <v>414</v>
      </c>
      <c t="s" s="74" r="B33">
        <v>415</v>
      </c>
      <c s="172" r="C33"/>
      <c t="s" s="60" r="D33">
        <v>416</v>
      </c>
      <c t="s" s="60" r="E33">
        <v>417</v>
      </c>
      <c s="60" r="F33"/>
      <c t="s" s="60" r="G33">
        <v>418</v>
      </c>
      <c t="s" s="60" r="H33">
        <v>419</v>
      </c>
      <c t="str" s="170" r="I33">
        <f>F33</f>
        <v/>
      </c>
      <c t="s" s="60" r="J33">
        <v>420</v>
      </c>
      <c s="46" r="K33"/>
      <c s="46" r="L33"/>
      <c s="46" r="M33"/>
      <c s="46" r="N33"/>
      <c s="46" r="O33"/>
      <c s="46" r="P33"/>
      <c s="46" r="Q33"/>
      <c s="46" r="R33"/>
      <c s="46" r="S33"/>
      <c s="46" r="T33"/>
    </row>
    <row customHeight="1" r="34" ht="25.5">
      <c t="s" s="60" r="A34">
        <v>421</v>
      </c>
      <c t="s" s="74" r="B34">
        <v>422</v>
      </c>
      <c s="172" r="C34"/>
      <c s="60" r="D34"/>
      <c t="s" s="60" r="E34">
        <v>423</v>
      </c>
      <c t="s" s="60" r="F34">
        <v>424</v>
      </c>
      <c t="s" s="60" r="G34">
        <v>425</v>
      </c>
      <c t="s" s="60" r="H34">
        <v>426</v>
      </c>
      <c t="str" s="170" r="I34">
        <f>D34</f>
        <v/>
      </c>
      <c s="60" r="J34"/>
      <c s="46" r="K34"/>
      <c s="46" r="L34"/>
      <c s="46" r="M34"/>
      <c s="46" r="N34"/>
      <c s="46" r="O34"/>
      <c s="46" r="P34"/>
      <c s="46" r="Q34"/>
      <c s="46" r="R34"/>
      <c s="46" r="S34"/>
      <c s="46" r="T34"/>
    </row>
    <row customHeight="1" r="35" ht="25.5">
      <c t="s" s="60" r="A35">
        <v>427</v>
      </c>
      <c t="s" s="74" r="B35">
        <v>428</v>
      </c>
      <c s="172" r="C35"/>
      <c t="s" s="60" r="D35">
        <v>429</v>
      </c>
      <c t="s" s="60" r="E35">
        <v>430</v>
      </c>
      <c t="s" s="60" r="F35">
        <v>431</v>
      </c>
      <c t="str" s="23" r="G35">
        <f>VRA!H55</f>
        <v/>
      </c>
      <c t="str" s="23" r="H35">
        <f>VRA!H54</f>
        <v>9289</v>
      </c>
      <c t="str" s="176" r="I35">
        <f>G35+H35</f>
        <v>9289</v>
      </c>
      <c t="str" s="23" r="J35">
        <f>VRA!H58</f>
        <v/>
      </c>
      <c s="46" r="K35"/>
      <c s="46" r="L35"/>
      <c s="46" r="M35"/>
      <c s="46" r="N35"/>
      <c s="46" r="O35"/>
      <c s="46" r="P35"/>
      <c s="46" r="Q35"/>
      <c s="46" r="R35"/>
      <c s="46" r="S35"/>
      <c s="46" r="T35"/>
    </row>
    <row customHeight="1" r="36" ht="15.75">
      <c t="s" s="16" r="A36">
        <v>432</v>
      </c>
      <c t="s" s="21" r="B36">
        <v>433</v>
      </c>
      <c s="175" r="C36"/>
      <c t="str" s="16" r="D36">
        <f>IF(D28+D34=FBA!F85,D28+D34,0)</f>
        <v>0</v>
      </c>
      <c t="str" s="16" r="E36">
        <f>IF(E28+E29+E31=FBA!F87,E28+E29+E31,0)</f>
        <v>0</v>
      </c>
      <c t="str" s="16" r="F36">
        <f>IF(F28+F32-F33=FBA!F88,F28+F32-F33,0)</f>
        <v>0</v>
      </c>
      <c t="str" s="16" r="G36">
        <f>IF(G28+G35=FBA!F89,G28+G35)</f>
        <v>0</v>
      </c>
      <c s="16" r="H36">
        <v>19320.0</v>
      </c>
      <c s="177" r="I36">
        <v>4146.0</v>
      </c>
      <c t="str" s="16" r="J36">
        <f>IF(J28+J34+J35=FBA!F93,J28+J34+J35,0)</f>
        <v>0</v>
      </c>
      <c s="46" r="K36"/>
      <c s="46" r="L36"/>
      <c s="46" r="M36"/>
      <c s="46" r="N36"/>
      <c s="46" r="O36"/>
      <c s="46" r="P36"/>
      <c s="46" r="Q36"/>
      <c s="46" r="R36"/>
      <c s="46" r="S36"/>
      <c s="46" r="T36"/>
    </row>
    <row customHeight="1" r="37" ht="7.5">
      <c s="149" r="A37"/>
      <c s="149" r="B37"/>
      <c s="149" r="C37"/>
      <c s="149" r="D37"/>
      <c s="149" r="E37"/>
      <c s="149" r="F37"/>
      <c s="149" r="G37"/>
      <c s="149" r="H37"/>
      <c s="151" r="I37"/>
      <c s="149" r="J37"/>
      <c s="46" r="K37"/>
      <c s="46" r="L37"/>
      <c s="46" r="M37"/>
      <c s="46" r="N37"/>
      <c s="46" r="O37"/>
      <c s="46" r="P37"/>
      <c s="46" r="Q37"/>
      <c s="46" r="R37"/>
      <c s="46" r="S37"/>
      <c s="46" r="T37"/>
    </row>
    <row customHeight="1" r="38" ht="18.0">
      <c t="s" s="178" r="A38">
        <v>434</v>
      </c>
      <c s="149" r="D38"/>
      <c t="s" s="178" r="E38">
        <v>435</v>
      </c>
      <c s="149" r="G38"/>
      <c t="s" s="178" r="H38">
        <v>436</v>
      </c>
      <c s="46" r="K38"/>
      <c s="46" r="L38"/>
      <c s="46" r="M38"/>
      <c s="46" r="N38"/>
      <c s="46" r="O38"/>
      <c s="46" r="P38"/>
      <c s="46" r="Q38"/>
      <c s="46" r="R38"/>
      <c s="46" r="S38"/>
      <c s="46" r="T38"/>
    </row>
    <row customHeight="1" r="39" ht="30.75">
      <c t="s" s="160" r="A39">
        <v>437</v>
      </c>
      <c s="179" r="D39"/>
      <c t="s" s="158" r="E39">
        <v>438</v>
      </c>
      <c s="149" r="G39"/>
      <c t="s" s="158" r="H39">
        <v>439</v>
      </c>
      <c s="46" r="K39"/>
      <c s="46" r="L39"/>
      <c s="46" r="M39"/>
      <c s="46" r="N39"/>
      <c s="46" r="O39"/>
      <c s="46" r="P39"/>
      <c s="46" r="Q39"/>
      <c s="46" r="R39"/>
      <c s="46" r="S39"/>
      <c s="46" r="T39"/>
    </row>
    <row customHeight="1" r="40" ht="12.75">
      <c s="149" r="A40"/>
      <c s="149" r="B40"/>
      <c s="149" r="C40"/>
      <c s="149" r="D40"/>
      <c s="149" r="E40"/>
      <c s="149" r="F40"/>
      <c s="149" r="G40"/>
      <c s="149" r="H40"/>
      <c s="151" r="I40"/>
      <c s="149" r="J40"/>
      <c s="46" r="K40"/>
      <c s="46" r="L40"/>
      <c s="46" r="M40"/>
      <c s="46" r="N40"/>
      <c s="46" r="O40"/>
      <c s="46" r="P40"/>
      <c s="46" r="Q40"/>
      <c s="46" r="R40"/>
      <c s="46" r="S40"/>
      <c s="46" r="T40"/>
    </row>
    <row customHeight="1" r="41" ht="12.75">
      <c t="s" s="178" r="A41">
        <v>440</v>
      </c>
      <c s="149" r="C41"/>
      <c s="149" r="D41"/>
      <c s="149" r="E41"/>
      <c s="149" r="F41"/>
      <c s="149" r="G41"/>
      <c s="149" r="H41"/>
      <c s="151" r="I41"/>
      <c s="149" r="J41"/>
      <c s="46" r="K41"/>
      <c s="46" r="L41"/>
      <c s="46" r="M41"/>
      <c s="46" r="N41"/>
      <c s="46" r="O41"/>
      <c s="46" r="P41"/>
      <c s="46" r="Q41"/>
      <c s="46" r="R41"/>
      <c s="46" r="S41"/>
      <c s="46" r="T41"/>
    </row>
  </sheetData>
  <mergeCells count="23">
    <mergeCell ref="A41:B41"/>
    <mergeCell ref="A38:C38"/>
    <mergeCell ref="E38:F38"/>
    <mergeCell ref="H38:J38"/>
    <mergeCell ref="A39:C39"/>
    <mergeCell ref="E39:F39"/>
    <mergeCell ref="H39:J39"/>
    <mergeCell ref="A7:J7"/>
    <mergeCell ref="A8:J8"/>
    <mergeCell ref="A9:J9"/>
    <mergeCell ref="A10:J10"/>
    <mergeCell ref="A11:J11"/>
    <mergeCell ref="A5:J5"/>
    <mergeCell ref="A6:J6"/>
    <mergeCell ref="C15:E15"/>
    <mergeCell ref="A14:J14"/>
    <mergeCell ref="A12:J12"/>
    <mergeCell ref="A17:A18"/>
    <mergeCell ref="B17:B18"/>
    <mergeCell ref="C17:C18"/>
    <mergeCell ref="D17:H17"/>
    <mergeCell ref="I17:I18"/>
    <mergeCell ref="J17:J18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4.14"/>
    <col min="2" customWidth="1" max="3" width="1.29"/>
    <col min="4" customWidth="1" max="4" width="2.71"/>
    <col min="5" customWidth="1" max="5" width="24.29"/>
    <col min="6" customWidth="1" max="6" width="5.29"/>
    <col min="7" customWidth="1" max="7" width="8.57"/>
    <col min="8" customWidth="1" max="8" width="8.29"/>
    <col min="9" customWidth="1" max="9" width="10.57"/>
    <col min="10" customWidth="1" max="10" width="10.29"/>
    <col min="11" customWidth="1" max="11" width="11.71"/>
    <col min="12" customWidth="1" max="12" width="10.71"/>
    <col min="13" customWidth="1" max="22" width="9.14"/>
  </cols>
  <sheetData>
    <row customHeight="1" r="1" ht="12.75">
      <c s="1" r="A1"/>
      <c s="2" r="B1"/>
      <c s="2" r="C1"/>
      <c s="2" r="D1"/>
      <c s="2" r="E1"/>
      <c s="4" r="F1"/>
      <c s="1" r="G1"/>
      <c s="4" r="H1"/>
      <c s="3" r="I1"/>
      <c s="1" r="J1"/>
      <c s="1" r="K1"/>
      <c s="4" r="L1"/>
      <c s="4" r="M1"/>
      <c s="4" r="N1"/>
      <c s="4" r="O1"/>
      <c s="4" r="P1"/>
      <c s="4" r="Q1"/>
      <c s="4" r="R1"/>
      <c s="4" r="S1"/>
      <c s="4" r="T1"/>
      <c s="4" r="U1"/>
      <c s="4" r="V1"/>
    </row>
    <row customHeight="1" r="2" ht="12.75">
      <c s="4" r="A2"/>
      <c s="4" r="B2"/>
      <c s="4" r="C2"/>
      <c s="4" r="D2"/>
      <c s="4" r="E2"/>
      <c s="4" r="F2"/>
      <c s="180" r="G2"/>
      <c s="4" r="H2"/>
      <c t="s" s="181" r="I2">
        <v>441</v>
      </c>
      <c s="180" r="J2"/>
      <c s="180" r="K2"/>
      <c s="4" r="L2"/>
      <c s="4" r="M2"/>
      <c s="4" r="N2"/>
      <c s="4" r="O2"/>
      <c s="4" r="P2"/>
      <c s="4" r="Q2"/>
      <c s="4" r="R2"/>
      <c s="4" r="S2"/>
      <c s="4" r="T2"/>
      <c s="4" r="U2"/>
      <c s="4" r="V2"/>
    </row>
    <row customHeight="1" r="3" ht="12.75">
      <c s="4" r="A3"/>
      <c s="4" r="B3"/>
      <c s="4" r="C3"/>
      <c s="4" r="D3"/>
      <c s="4" r="E3"/>
      <c s="4" r="F3"/>
      <c s="180" r="G3"/>
      <c s="4" r="H3"/>
      <c t="s" s="181" r="I3">
        <v>442</v>
      </c>
      <c s="4" r="J3"/>
      <c s="180" r="K3"/>
      <c s="4" r="L3"/>
      <c s="4" r="M3"/>
      <c s="4" r="N3"/>
      <c s="4" r="O3"/>
      <c s="4" r="P3"/>
      <c s="4" r="Q3"/>
      <c s="4" r="R3"/>
      <c s="4" r="S3"/>
      <c s="4" r="T3"/>
      <c s="4" r="U3"/>
      <c s="4" r="V3"/>
    </row>
    <row customHeight="1" r="4" ht="12.75">
      <c s="4" r="A4"/>
      <c s="4" r="B4"/>
      <c s="4" r="C4"/>
      <c s="4" r="D4"/>
      <c s="4" r="E4"/>
      <c s="4" r="F4"/>
      <c s="4" r="G4"/>
      <c s="4" r="H4"/>
      <c s="4" r="I4"/>
      <c s="4" r="J4"/>
      <c s="4" r="K4"/>
      <c s="4" r="L4"/>
      <c s="4" r="M4"/>
      <c s="4" r="N4"/>
      <c s="4" r="O4"/>
      <c s="4" r="P4"/>
      <c s="4" r="Q4"/>
      <c s="4" r="R4"/>
      <c s="4" r="S4"/>
      <c s="4" r="T4"/>
      <c s="4" r="U4"/>
      <c s="4" r="V4"/>
    </row>
    <row customHeight="1" r="5" ht="12.75">
      <c t="s" s="7" r="A5">
        <v>443</v>
      </c>
      <c s="4" r="M5"/>
      <c s="4" r="N5"/>
      <c s="4" r="O5"/>
      <c s="4" r="P5"/>
      <c s="4" r="Q5"/>
      <c s="4" r="R5"/>
      <c s="4" r="S5"/>
      <c s="4" r="T5"/>
      <c s="4" r="U5"/>
      <c s="4" r="V5"/>
    </row>
    <row customHeight="1" r="6" ht="16.5">
      <c s="4" r="M6"/>
      <c s="4" r="N6"/>
      <c s="4" r="O6"/>
      <c s="4" r="P6"/>
      <c s="4" r="Q6"/>
      <c s="4" r="R6"/>
      <c s="4" r="S6"/>
      <c s="4" r="T6"/>
      <c s="4" r="U6"/>
      <c s="4" r="V6"/>
    </row>
    <row customHeight="1" r="7" ht="12.75">
      <c t="s" s="8" r="A7">
        <v>444</v>
      </c>
      <c s="4" r="M7"/>
      <c s="4" r="N7"/>
      <c s="4" r="O7"/>
      <c s="4" r="P7"/>
      <c s="4" r="Q7"/>
      <c s="4" r="R7"/>
      <c s="4" r="S7"/>
      <c s="4" r="T7"/>
      <c s="4" r="U7"/>
      <c s="4" r="V7"/>
    </row>
    <row customHeight="1" r="8" ht="12.75">
      <c t="s" s="8" r="A8">
        <v>445</v>
      </c>
      <c s="4" r="M8"/>
      <c s="4" r="N8"/>
      <c s="4" r="O8"/>
      <c s="4" r="P8"/>
      <c s="4" r="Q8"/>
      <c s="4" r="R8"/>
      <c s="4" r="S8"/>
      <c s="4" r="T8"/>
      <c s="4" r="U8"/>
      <c s="4" r="V8"/>
    </row>
    <row customHeight="1" r="9" ht="12.75">
      <c t="s" s="8" r="A9">
        <v>446</v>
      </c>
      <c s="4" r="M9"/>
      <c s="4" r="N9"/>
      <c s="4" r="O9"/>
      <c s="4" r="P9"/>
      <c s="4" r="Q9"/>
      <c s="4" r="R9"/>
      <c s="4" r="S9"/>
      <c s="4" r="T9"/>
      <c s="4" r="U9"/>
      <c s="4" r="V9"/>
    </row>
    <row customHeight="1" r="10" ht="12.75">
      <c t="s" s="182" r="A10">
        <v>447</v>
      </c>
      <c s="4" r="M10"/>
      <c s="4" r="N10"/>
      <c s="4" r="O10"/>
      <c s="4" r="P10"/>
      <c s="4" r="Q10"/>
      <c s="4" r="R10"/>
      <c s="4" r="S10"/>
      <c s="4" r="T10"/>
      <c s="4" r="U10"/>
      <c s="4" r="V10"/>
    </row>
    <row customHeight="1" r="11" ht="12.75">
      <c s="4" r="M11"/>
      <c s="4" r="N11"/>
      <c s="4" r="O11"/>
      <c s="4" r="P11"/>
      <c s="4" r="Q11"/>
      <c s="4" r="R11"/>
      <c s="4" r="S11"/>
      <c s="4" r="T11"/>
      <c s="4" r="U11"/>
      <c s="4" r="V11"/>
    </row>
    <row customHeight="1" r="12" ht="12.75">
      <c s="2" r="A12"/>
      <c s="4" r="G12"/>
      <c s="4" r="H12"/>
      <c s="4" r="I12"/>
      <c s="4" r="J12"/>
      <c s="4" r="K12"/>
      <c s="4" r="L12"/>
      <c s="4" r="M12"/>
      <c s="4" r="N12"/>
      <c s="4" r="O12"/>
      <c s="4" r="P12"/>
      <c s="4" r="Q12"/>
      <c s="4" r="R12"/>
      <c s="4" r="S12"/>
      <c s="4" r="T12"/>
      <c s="4" r="U12"/>
      <c s="4" r="V12"/>
    </row>
    <row customHeight="1" r="13" ht="15.75">
      <c t="s" s="7" r="A13">
        <v>448</v>
      </c>
      <c s="4" r="M13"/>
      <c s="4" r="N13"/>
      <c s="4" r="O13"/>
      <c s="4" r="P13"/>
      <c s="4" r="Q13"/>
      <c s="4" r="R13"/>
      <c s="4" r="S13"/>
      <c s="4" r="T13"/>
      <c s="4" r="U13"/>
      <c s="4" r="V13"/>
    </row>
    <row customHeight="1" r="14" ht="12.75">
      <c t="s" s="7" r="A14">
        <v>449</v>
      </c>
      <c s="4" r="M14"/>
      <c s="4" r="N14"/>
      <c s="4" r="O14"/>
      <c s="4" r="P14"/>
      <c s="4" r="Q14"/>
      <c s="4" r="R14"/>
      <c s="4" r="S14"/>
      <c s="4" r="T14"/>
      <c s="4" r="U14"/>
      <c s="4" r="V14"/>
    </row>
    <row customHeight="1" r="15" ht="12.75">
      <c s="7" r="A15"/>
      <c s="10" r="B15"/>
      <c s="10" r="C15"/>
      <c s="10" r="D15"/>
      <c s="10" r="E15"/>
      <c s="10" r="F15"/>
      <c s="11" r="G15"/>
      <c s="11" r="H15"/>
      <c s="11" r="I15"/>
      <c s="11" r="J15"/>
      <c s="11" r="K15"/>
      <c s="4" r="L15"/>
      <c s="4" r="M15"/>
      <c s="4" r="N15"/>
      <c s="4" r="O15"/>
      <c s="4" r="P15"/>
      <c s="4" r="Q15"/>
      <c s="4" r="R15"/>
      <c s="4" r="S15"/>
      <c s="4" r="T15"/>
      <c s="4" r="U15"/>
      <c s="4" r="V15"/>
    </row>
    <row customHeight="1" r="16" ht="12.75">
      <c t="s" s="8" r="A16">
        <v>450</v>
      </c>
      <c s="4" r="M16"/>
      <c s="4" r="N16"/>
      <c s="4" r="O16"/>
      <c s="4" r="P16"/>
      <c s="4" r="Q16"/>
      <c s="4" r="R16"/>
      <c s="4" r="S16"/>
      <c s="4" r="T16"/>
      <c s="4" r="U16"/>
      <c s="4" r="V16"/>
    </row>
    <row customHeight="1" r="17" ht="12.75">
      <c t="s" s="8" r="A17">
        <v>451</v>
      </c>
      <c s="4" r="M17"/>
      <c s="4" r="N17"/>
      <c s="4" r="O17"/>
      <c s="4" r="P17"/>
      <c s="4" r="Q17"/>
      <c s="4" r="R17"/>
      <c s="4" r="S17"/>
      <c s="4" r="T17"/>
      <c s="4" r="U17"/>
      <c s="4" r="V17"/>
    </row>
    <row customHeight="1" r="18" ht="12.75">
      <c s="7" r="A18"/>
      <c s="8" r="B18"/>
      <c s="8" r="C18"/>
      <c s="8" r="D18"/>
      <c s="8" r="E18"/>
      <c t="s" s="12" r="F18">
        <v>452</v>
      </c>
      <c s="4" r="M18"/>
      <c s="4" r="N18"/>
      <c s="4" r="O18"/>
      <c s="4" r="P18"/>
      <c s="4" r="Q18"/>
      <c s="4" r="R18"/>
      <c s="4" r="S18"/>
      <c s="4" r="T18"/>
      <c s="4" r="U18"/>
      <c s="4" r="V18"/>
    </row>
    <row customHeight="1" r="19" ht="24.75">
      <c t="s" s="13" r="A19">
        <v>453</v>
      </c>
      <c t="s" s="14" r="B19">
        <v>454</v>
      </c>
      <c t="s" s="183" r="F19">
        <v>455</v>
      </c>
      <c t="s" s="14" r="G19">
        <v>456</v>
      </c>
      <c t="s" s="14" r="J19">
        <v>457</v>
      </c>
      <c s="4" r="M19"/>
      <c s="4" r="N19"/>
      <c s="4" r="O19"/>
      <c s="4" r="P19"/>
      <c s="4" r="Q19"/>
      <c s="4" r="R19"/>
      <c s="4" r="S19"/>
      <c s="4" r="T19"/>
      <c s="4" r="U19"/>
      <c s="4" r="V19"/>
    </row>
    <row customHeight="1" r="20" ht="51.0">
      <c t="s" s="14" r="G20">
        <v>458</v>
      </c>
      <c t="s" s="14" r="H20">
        <v>459</v>
      </c>
      <c t="s" s="184" r="I20">
        <v>460</v>
      </c>
      <c t="s" s="14" r="J20">
        <v>461</v>
      </c>
      <c t="s" s="14" r="K20">
        <v>462</v>
      </c>
      <c t="s" s="184" r="L20">
        <v>463</v>
      </c>
      <c s="4" r="M20"/>
      <c s="4" r="N20"/>
      <c s="4" r="O20"/>
      <c s="4" r="P20"/>
      <c s="4" r="Q20"/>
      <c s="4" r="R20"/>
      <c s="4" r="S20"/>
      <c s="4" r="T20"/>
      <c s="4" r="U20"/>
      <c s="4" r="V20"/>
    </row>
    <row customHeight="1" r="21" ht="12.75">
      <c s="13" r="A21">
        <v>1.0</v>
      </c>
      <c s="13" r="B21">
        <v>2.0</v>
      </c>
      <c t="s" s="15" r="F21">
        <v>464</v>
      </c>
      <c s="14" r="G21">
        <v>4.0</v>
      </c>
      <c s="14" r="H21">
        <v>5.0</v>
      </c>
      <c s="16" r="I21">
        <v>6.0</v>
      </c>
      <c s="185" r="J21">
        <v>7.0</v>
      </c>
      <c s="185" r="K21">
        <v>8.0</v>
      </c>
      <c s="167" r="L21">
        <v>9.0</v>
      </c>
      <c s="4" r="M21"/>
      <c s="4" r="N21"/>
      <c s="4" r="O21"/>
      <c s="4" r="P21"/>
      <c s="4" r="Q21"/>
      <c s="4" r="R21"/>
      <c s="4" r="S21"/>
      <c s="4" r="T21"/>
      <c s="4" r="U21"/>
      <c s="4" r="V21"/>
    </row>
    <row customHeight="1" r="22" ht="24.75">
      <c t="s" s="16" r="A22">
        <v>465</v>
      </c>
      <c t="s" s="75" r="B22">
        <v>466</v>
      </c>
      <c s="103" r="F22"/>
      <c t="str" s="23" r="G22">
        <f>G23-G35-G42</f>
        <v>10513</v>
      </c>
      <c t="str" s="23" r="H22">
        <f>H23-H35-H42</f>
        <v>0</v>
      </c>
      <c s="23" r="I22">
        <v>10513.0</v>
      </c>
      <c t="str" s="23" r="J22">
        <f>J23-J35-J42</f>
        <v>1018</v>
      </c>
      <c t="str" s="23" r="K22">
        <f>K23-K35-K42</f>
        <v>0</v>
      </c>
      <c t="str" s="23" r="L22">
        <f>J22+K22</f>
        <v>1018</v>
      </c>
      <c s="22" r="M22"/>
      <c s="22" r="N22"/>
      <c s="22" r="O22"/>
      <c s="22" r="P22"/>
      <c s="22" r="Q22"/>
      <c s="22" r="R22"/>
      <c s="22" r="S22"/>
      <c s="22" r="T22"/>
      <c s="22" r="U22"/>
      <c s="22" r="V22"/>
    </row>
    <row customHeight="1" r="23" ht="12.75">
      <c t="s" s="23" r="A23">
        <v>467</v>
      </c>
      <c t="s" s="186" r="B23">
        <v>468</v>
      </c>
      <c s="187" r="C23"/>
      <c s="25" r="D23"/>
      <c s="26" r="E23"/>
      <c s="103" r="F23"/>
      <c t="str" s="23" r="G23">
        <f>G24+G29+G30+G31+G32+G33+G34</f>
        <v>1021129</v>
      </c>
      <c t="str" s="23" r="H23">
        <f>H24+H29+H30+H31+H32+H33+H34</f>
        <v>0</v>
      </c>
      <c s="23" r="I23">
        <v>1021129.0</v>
      </c>
      <c t="str" s="23" r="J23">
        <f>J24+J29+J30+J31+J32+J33+J34</f>
        <v>911530</v>
      </c>
      <c t="str" s="23" r="K23">
        <f>K24+K29+K30+K31+K32+K33+K34</f>
        <v>0</v>
      </c>
      <c t="str" s="23" r="L23">
        <f>J23+K23</f>
        <v>911530</v>
      </c>
      <c s="22" r="M23"/>
      <c s="22" r="N23"/>
      <c s="22" r="O23"/>
      <c s="22" r="P23"/>
      <c s="22" r="Q23"/>
      <c s="22" r="R23"/>
      <c s="22" r="S23"/>
      <c s="22" r="T23"/>
      <c s="22" r="U23"/>
      <c s="22" r="V23"/>
    </row>
    <row customHeight="1" r="24" ht="15.75">
      <c t="s" s="23" r="A24">
        <v>469</v>
      </c>
      <c s="188" r="B24"/>
      <c t="s" s="189" r="C24">
        <v>470</v>
      </c>
      <c s="190" r="D24"/>
      <c s="191" r="E24"/>
      <c s="192" r="F24"/>
      <c t="str" s="23" r="G24">
        <f>G25+G26+G27+G28</f>
        <v>945414</v>
      </c>
      <c t="str" s="23" r="H24">
        <f>H25+H26+H27+H28</f>
        <v>0</v>
      </c>
      <c s="23" r="I24">
        <v>953858.0</v>
      </c>
      <c t="str" s="23" r="J24">
        <f>J25+J26+J27+J28</f>
        <v>855293</v>
      </c>
      <c t="str" s="23" r="K24">
        <f>K25+K26+K27+K28</f>
        <v>0</v>
      </c>
      <c t="str" s="23" r="L24">
        <f>J24+K24</f>
        <v>855293</v>
      </c>
      <c s="22" r="M24"/>
      <c s="22" r="N24"/>
      <c s="22" r="O24"/>
      <c s="22" r="P24"/>
      <c s="22" r="Q24"/>
      <c s="22" r="R24"/>
      <c s="22" r="S24"/>
      <c s="22" r="T24"/>
      <c s="22" r="U24"/>
      <c s="22" r="V24"/>
    </row>
    <row customHeight="1" r="25" ht="12.75">
      <c t="s" s="29" r="A25">
        <v>471</v>
      </c>
      <c s="30" r="B25"/>
      <c s="39" r="C25"/>
      <c t="s" s="31" r="D25">
        <v>472</v>
      </c>
      <c s="32" r="E25"/>
      <c s="193" r="F25"/>
      <c s="48" r="G25">
        <v>79099.0</v>
      </c>
      <c s="48" r="H25"/>
      <c s="23" r="I25">
        <v>79099.0</v>
      </c>
      <c s="48" r="J25">
        <v>91822.0</v>
      </c>
      <c s="48" r="K25"/>
      <c t="str" s="23" r="L25">
        <f>J25+K25</f>
        <v>91822</v>
      </c>
      <c s="22" r="M25"/>
      <c s="22" r="N25"/>
      <c s="22" r="O25"/>
      <c s="22" r="P25"/>
      <c s="22" r="Q25"/>
      <c s="22" r="R25"/>
      <c s="22" r="S25"/>
      <c s="22" r="T25"/>
      <c s="22" r="U25"/>
      <c s="22" r="V25"/>
    </row>
    <row customHeight="1" r="26" ht="12.75">
      <c t="s" s="29" r="A26">
        <v>473</v>
      </c>
      <c s="30" r="B26"/>
      <c s="39" r="C26"/>
      <c t="s" s="31" r="D26">
        <v>474</v>
      </c>
      <c s="35" r="E26"/>
      <c s="194" r="F26"/>
      <c s="48" r="G26">
        <v>852188.0</v>
      </c>
      <c s="48" r="H26"/>
      <c s="23" r="I26">
        <v>852188.0</v>
      </c>
      <c s="48" r="J26">
        <v>739200.0</v>
      </c>
      <c s="48" r="K26"/>
      <c t="str" s="23" r="L26">
        <f>J26+K26</f>
        <v>739200</v>
      </c>
      <c s="22" r="M26"/>
      <c s="22" r="N26"/>
      <c s="22" r="O26"/>
      <c s="22" r="P26"/>
      <c s="22" r="Q26"/>
      <c s="22" r="R26"/>
      <c s="22" r="S26"/>
      <c s="22" r="T26"/>
      <c s="22" r="U26"/>
      <c s="22" r="V26"/>
    </row>
    <row customHeight="1" r="27" ht="27.0">
      <c t="s" s="29" r="A27">
        <v>475</v>
      </c>
      <c s="30" r="B27"/>
      <c s="39" r="C27"/>
      <c t="s" s="32" r="D27">
        <v>476</v>
      </c>
      <c s="194" r="F27"/>
      <c s="48" r="G27">
        <v>0.0</v>
      </c>
      <c s="48" r="H27"/>
      <c s="23" r="I27">
        <v>0.0</v>
      </c>
      <c s="48" r="J27">
        <v>6385.0</v>
      </c>
      <c s="48" r="K27"/>
      <c t="str" s="23" r="L27">
        <f>J27+K27</f>
        <v>6385</v>
      </c>
      <c s="22" r="M27"/>
      <c s="22" r="N27"/>
      <c s="22" r="O27"/>
      <c s="22" r="P27"/>
      <c s="22" r="Q27"/>
      <c s="22" r="R27"/>
      <c s="22" r="S27"/>
      <c s="22" r="T27"/>
      <c s="22" r="U27"/>
      <c s="22" r="V27"/>
    </row>
    <row customHeight="1" r="28" ht="12.75">
      <c t="s" s="29" r="A28">
        <v>477</v>
      </c>
      <c s="30" r="B28"/>
      <c t="s" s="46" r="C28">
        <v>478</v>
      </c>
      <c s="195" r="D28"/>
      <c s="196" r="E28"/>
      <c s="48" r="F28"/>
      <c s="48" r="G28">
        <v>14127.0</v>
      </c>
      <c s="48" r="H28"/>
      <c s="23" r="I28">
        <v>22571.0</v>
      </c>
      <c s="48" r="J28">
        <v>17886.0</v>
      </c>
      <c s="48" r="K28"/>
      <c t="str" s="23" r="L28">
        <f>J28+K28</f>
        <v>17886</v>
      </c>
      <c s="22" r="M28"/>
      <c s="22" r="N28"/>
      <c s="22" r="O28"/>
      <c s="22" r="P28"/>
      <c s="22" r="Q28"/>
      <c s="22" r="R28"/>
      <c s="22" r="S28"/>
      <c s="22" r="T28"/>
      <c s="22" r="U28"/>
      <c s="22" r="V28"/>
    </row>
    <row customHeight="1" r="29" ht="12.75">
      <c t="s" s="29" r="A29">
        <v>479</v>
      </c>
      <c s="30" r="B29"/>
      <c t="s" s="68" r="C29">
        <v>480</v>
      </c>
      <c s="197" r="D29"/>
      <c s="196" r="E29"/>
      <c s="48" r="F29"/>
      <c s="48" r="G29"/>
      <c s="48" r="H29"/>
      <c t="str" s="23" r="I29">
        <f>G29+H29</f>
        <v>0</v>
      </c>
      <c s="48" r="J29"/>
      <c s="48" r="K29"/>
      <c t="str" s="23" r="L29">
        <f>J29+K29</f>
        <v>0</v>
      </c>
      <c s="22" r="M29"/>
      <c s="22" r="N29"/>
      <c s="22" r="O29"/>
      <c s="22" r="P29"/>
      <c s="22" r="Q29"/>
      <c s="22" r="R29"/>
      <c s="22" r="S29"/>
      <c s="22" r="T29"/>
      <c s="22" r="U29"/>
      <c s="22" r="V29"/>
    </row>
    <row customHeight="1" r="30" ht="12.75">
      <c t="s" s="67" r="A30">
        <v>481</v>
      </c>
      <c s="45" r="B30"/>
      <c t="s" s="198" r="C30">
        <v>482</v>
      </c>
      <c s="199" r="D30"/>
      <c s="200" r="E30"/>
      <c s="48" r="F30"/>
      <c s="48" r="G30"/>
      <c s="48" r="H30"/>
      <c t="str" s="23" r="I30">
        <f>G30+H30</f>
        <v>0</v>
      </c>
      <c s="48" r="J30"/>
      <c s="48" r="K30"/>
      <c t="str" s="23" r="L30">
        <f>J30+K30</f>
        <v>0</v>
      </c>
      <c s="22" r="M30"/>
      <c s="22" r="N30"/>
      <c s="22" r="O30"/>
      <c s="22" r="P30"/>
      <c s="22" r="Q30"/>
      <c s="22" r="R30"/>
      <c s="22" r="S30"/>
      <c s="22" r="T30"/>
      <c s="22" r="U30"/>
      <c s="22" r="V30"/>
    </row>
    <row customHeight="1" r="31" ht="12.75">
      <c t="s" s="29" r="A31">
        <v>483</v>
      </c>
      <c s="30" r="B31"/>
      <c t="s" s="198" r="C31">
        <v>484</v>
      </c>
      <c s="198" r="D31"/>
      <c s="32" r="E31"/>
      <c s="48" r="F31"/>
      <c s="60" r="G31">
        <v>40252.0</v>
      </c>
      <c s="48" r="H31"/>
      <c s="23" r="I31">
        <v>31808.0</v>
      </c>
      <c s="48" r="J31">
        <v>24575.0</v>
      </c>
      <c s="48" r="K31"/>
      <c t="str" s="23" r="L31">
        <f>J31+K31</f>
        <v>24575</v>
      </c>
      <c s="22" r="M31"/>
      <c s="22" r="N31"/>
      <c s="22" r="O31"/>
      <c s="22" r="P31"/>
      <c s="22" r="Q31"/>
      <c s="22" r="R31"/>
      <c s="22" r="S31"/>
      <c s="22" r="T31"/>
      <c s="22" r="U31"/>
      <c s="22" r="V31"/>
    </row>
    <row customHeight="1" r="32" ht="12.75">
      <c t="s" s="29" r="A32">
        <v>485</v>
      </c>
      <c s="30" r="B32"/>
      <c t="s" s="198" r="C32">
        <v>486</v>
      </c>
      <c s="199" r="D32"/>
      <c s="201" r="E32"/>
      <c s="48" r="F32"/>
      <c s="48" r="G32">
        <v>35463.0</v>
      </c>
      <c s="48" r="H32"/>
      <c s="23" r="I32">
        <v>35463.0</v>
      </c>
      <c s="48" r="J32">
        <v>31662.0</v>
      </c>
      <c s="48" r="K32"/>
      <c t="str" s="23" r="L32">
        <f>J32+K32</f>
        <v>31662</v>
      </c>
      <c s="22" r="M32"/>
      <c s="22" r="N32"/>
      <c s="22" r="O32"/>
      <c s="22" r="P32"/>
      <c s="22" r="Q32"/>
      <c s="22" r="R32"/>
      <c s="22" r="S32"/>
      <c s="22" r="T32"/>
      <c s="22" r="U32"/>
      <c s="22" r="V32"/>
    </row>
    <row customHeight="1" r="33" ht="12.75">
      <c t="s" s="29" r="A33">
        <v>487</v>
      </c>
      <c s="30" r="B33"/>
      <c t="s" s="198" r="C33">
        <v>488</v>
      </c>
      <c s="198" r="D33"/>
      <c s="32" r="E33"/>
      <c s="48" r="F33"/>
      <c s="48" r="G33"/>
      <c s="48" r="H33"/>
      <c t="str" s="23" r="I33">
        <f>G33+H33</f>
        <v>0</v>
      </c>
      <c s="48" r="J33"/>
      <c s="48" r="K33"/>
      <c t="str" s="23" r="L33">
        <f>J33+K33</f>
        <v>0</v>
      </c>
      <c s="22" r="M33"/>
      <c s="22" r="N33"/>
      <c s="22" r="O33"/>
      <c s="22" r="P33"/>
      <c s="22" r="Q33"/>
      <c s="22" r="R33"/>
      <c s="22" r="S33"/>
      <c s="22" r="T33"/>
      <c s="22" r="U33"/>
      <c s="22" r="V33"/>
    </row>
    <row customHeight="1" r="34" ht="12.75">
      <c t="s" s="29" r="A34">
        <v>489</v>
      </c>
      <c s="30" r="B34"/>
      <c t="s" s="198" r="C34">
        <v>490</v>
      </c>
      <c s="198" r="D34"/>
      <c s="32" r="E34"/>
      <c s="48" r="F34"/>
      <c s="48" r="G34"/>
      <c s="48" r="H34"/>
      <c t="str" s="23" r="I34">
        <f>G34+H34</f>
        <v>0</v>
      </c>
      <c s="48" r="J34"/>
      <c s="48" r="K34"/>
      <c t="str" s="23" r="L34">
        <f>J34+K34</f>
        <v>0</v>
      </c>
      <c s="22" r="M34"/>
      <c s="22" r="N34"/>
      <c s="22" r="O34"/>
      <c s="22" r="P34"/>
      <c s="22" r="Q34"/>
      <c s="22" r="R34"/>
      <c s="22" r="S34"/>
      <c s="22" r="T34"/>
      <c s="22" r="U34"/>
      <c s="22" r="V34"/>
    </row>
    <row customHeight="1" r="35" ht="12.75">
      <c t="s" s="23" r="A35">
        <v>491</v>
      </c>
      <c t="s" s="41" r="B35">
        <v>492</v>
      </c>
      <c s="42" r="C35"/>
      <c s="42" r="D35"/>
      <c s="43" r="E35"/>
      <c s="23" r="F35"/>
      <c t="str" s="23" r="G35">
        <f>G36+G37+G38+G39+G40+G41</f>
        <v>35463</v>
      </c>
      <c t="str" s="23" r="H35">
        <f>H36+H37+H38+H39+H40+H41</f>
        <v>0</v>
      </c>
      <c s="23" r="I35">
        <v>35463.0</v>
      </c>
      <c t="str" s="23" r="J35">
        <f>J36+J37+J38+J39+J40+J41</f>
        <v>24575</v>
      </c>
      <c t="str" s="23" r="K35">
        <f>K36+K37+K38+K39+K40+K41</f>
        <v>0</v>
      </c>
      <c t="str" s="23" r="L35">
        <f>J35+K35</f>
        <v>24575</v>
      </c>
      <c s="22" r="M35"/>
      <c s="22" r="N35"/>
      <c s="22" r="O35"/>
      <c s="22" r="P35"/>
      <c s="22" r="Q35"/>
      <c s="22" r="R35"/>
      <c s="22" r="S35"/>
      <c s="22" r="T35"/>
      <c s="22" r="U35"/>
      <c s="22" r="V35"/>
    </row>
    <row customHeight="1" r="36" ht="12.75">
      <c t="s" s="29" r="A36">
        <v>493</v>
      </c>
      <c s="30" r="B36"/>
      <c t="s" s="31" r="C36">
        <v>494</v>
      </c>
      <c s="31" r="D36"/>
      <c s="35" r="E36"/>
      <c s="194" r="F36"/>
      <c s="48" r="G36"/>
      <c s="48" r="H36"/>
      <c t="str" s="23" r="I36">
        <f>G36+H36</f>
        <v>0</v>
      </c>
      <c s="48" r="J36"/>
      <c s="48" r="K36"/>
      <c t="str" s="23" r="L36">
        <f>J36+K36</f>
        <v>0</v>
      </c>
      <c s="22" r="M36"/>
      <c s="22" r="N36"/>
      <c s="22" r="O36"/>
      <c s="22" r="P36"/>
      <c s="22" r="Q36"/>
      <c s="22" r="R36"/>
      <c s="22" r="S36"/>
      <c s="22" r="T36"/>
      <c s="22" r="U36"/>
      <c s="22" r="V36"/>
    </row>
    <row customHeight="1" r="37" ht="12.75">
      <c t="s" s="29" r="A37">
        <v>495</v>
      </c>
      <c s="30" r="B37"/>
      <c t="s" s="31" r="C37">
        <v>496</v>
      </c>
      <c s="31" r="D37"/>
      <c s="35" r="E37"/>
      <c s="194" r="F37"/>
      <c s="48" r="G37">
        <v>35463.0</v>
      </c>
      <c s="48" r="H37"/>
      <c s="23" r="I37">
        <v>35463.0</v>
      </c>
      <c s="48" r="J37">
        <v>24575.0</v>
      </c>
      <c s="48" r="K37"/>
      <c t="str" s="23" r="L37">
        <f>J37+K37</f>
        <v>24575</v>
      </c>
      <c s="22" r="M37"/>
      <c s="22" r="N37"/>
      <c s="22" r="O37"/>
      <c s="22" r="P37"/>
      <c s="22" r="Q37"/>
      <c s="22" r="R37"/>
      <c s="22" r="S37"/>
      <c s="22" r="T37"/>
      <c s="22" r="U37"/>
      <c s="22" r="V37"/>
    </row>
    <row customHeight="1" r="38" ht="24.75">
      <c t="s" s="29" r="A38">
        <v>497</v>
      </c>
      <c s="30" r="B38"/>
      <c t="s" s="32" r="C38">
        <v>498</v>
      </c>
      <c s="194" r="F38"/>
      <c s="48" r="G38"/>
      <c s="48" r="H38"/>
      <c t="str" s="23" r="I38">
        <f>G38+H38</f>
        <v>0</v>
      </c>
      <c s="48" r="J38"/>
      <c s="48" r="K38"/>
      <c t="str" s="23" r="L38">
        <f>J38+K38</f>
        <v>0</v>
      </c>
      <c s="22" r="M38"/>
      <c s="22" r="N38"/>
      <c s="22" r="O38"/>
      <c s="22" r="P38"/>
      <c s="22" r="Q38"/>
      <c s="22" r="R38"/>
      <c s="22" r="S38"/>
      <c s="22" r="T38"/>
      <c s="22" r="U38"/>
      <c s="22" r="V38"/>
    </row>
    <row customHeight="1" r="39" ht="12.75">
      <c t="s" s="29" r="A39">
        <v>499</v>
      </c>
      <c s="30" r="B39"/>
      <c t="s" s="68" r="C39">
        <v>500</v>
      </c>
      <c s="47" r="D39"/>
      <c s="59" r="E39"/>
      <c s="194" r="F39"/>
      <c s="48" r="G39"/>
      <c s="48" r="H39"/>
      <c t="str" s="23" r="I39">
        <f>G39+H39</f>
        <v>0</v>
      </c>
      <c s="48" r="J39"/>
      <c s="48" r="K39"/>
      <c t="str" s="23" r="L39">
        <f>J39+K39</f>
        <v>0</v>
      </c>
      <c s="22" r="M39"/>
      <c s="22" r="N39"/>
      <c s="22" r="O39"/>
      <c s="22" r="P39"/>
      <c s="22" r="Q39"/>
      <c s="22" r="R39"/>
      <c s="22" r="S39"/>
      <c s="22" r="T39"/>
      <c s="22" r="U39"/>
      <c s="22" r="V39"/>
    </row>
    <row customHeight="1" r="40" ht="24.75">
      <c t="s" s="29" r="A40">
        <v>501</v>
      </c>
      <c s="30" r="B40"/>
      <c t="s" s="32" r="C40">
        <v>502</v>
      </c>
      <c s="194" r="F40"/>
      <c s="48" r="G40"/>
      <c s="48" r="H40"/>
      <c t="str" s="23" r="I40">
        <f>G40+H40</f>
        <v>0</v>
      </c>
      <c s="48" r="J40"/>
      <c s="48" r="K40"/>
      <c t="str" s="23" r="L40">
        <f>J40+K40</f>
        <v>0</v>
      </c>
      <c s="22" r="M40"/>
      <c s="22" r="N40"/>
      <c s="22" r="O40"/>
      <c s="22" r="P40"/>
      <c s="22" r="Q40"/>
      <c s="22" r="R40"/>
      <c s="22" r="S40"/>
      <c s="22" r="T40"/>
      <c s="22" r="U40"/>
      <c s="22" r="V40"/>
    </row>
    <row customHeight="1" r="41" ht="12.75">
      <c t="s" s="29" r="A41">
        <v>503</v>
      </c>
      <c s="30" r="B41"/>
      <c t="s" s="31" r="C41">
        <v>504</v>
      </c>
      <c s="31" r="D41"/>
      <c s="35" r="E41"/>
      <c s="194" r="F41"/>
      <c s="48" r="G41"/>
      <c s="48" r="H41"/>
      <c t="str" s="23" r="I41">
        <f>G41+H41</f>
        <v>0</v>
      </c>
      <c s="48" r="J41"/>
      <c s="48" r="K41"/>
      <c t="str" s="23" r="L41">
        <f>J41+K41</f>
        <v>0</v>
      </c>
      <c s="22" r="M41"/>
      <c s="22" r="N41"/>
      <c s="22" r="O41"/>
      <c s="22" r="P41"/>
      <c s="22" r="Q41"/>
      <c s="22" r="R41"/>
      <c s="22" r="S41"/>
      <c s="22" r="T41"/>
      <c s="22" r="U41"/>
      <c s="22" r="V41"/>
    </row>
    <row customHeight="1" r="42" ht="12.75">
      <c t="s" s="23" r="A42">
        <v>505</v>
      </c>
      <c t="s" s="41" r="B42">
        <v>506</v>
      </c>
      <c s="42" r="C42"/>
      <c s="42" r="D42"/>
      <c s="43" r="E42"/>
      <c s="23" r="F42"/>
      <c t="str" s="23" r="G42">
        <f>SUM(G43:G54)</f>
        <v>975153</v>
      </c>
      <c t="str" s="23" r="H42">
        <f>SUM(H43:H54)</f>
        <v>0</v>
      </c>
      <c s="23" r="I42">
        <v>975153.0</v>
      </c>
      <c t="str" s="23" r="J42">
        <f>SUM(J43:J54)</f>
        <v>885937</v>
      </c>
      <c t="str" s="23" r="K42">
        <f>SUM(K43:K54)</f>
        <v>0</v>
      </c>
      <c t="str" s="23" r="L42">
        <f>J42+K42</f>
        <v>885937</v>
      </c>
      <c s="22" r="M42"/>
      <c s="22" r="N42"/>
      <c s="22" r="O42"/>
      <c s="22" r="P42"/>
      <c s="22" r="Q42"/>
      <c s="22" r="R42"/>
      <c s="22" r="S42"/>
      <c s="22" r="T42"/>
      <c s="22" r="U42"/>
      <c s="22" r="V42"/>
    </row>
    <row customHeight="1" r="43" ht="12.75">
      <c t="s" s="57" r="A43">
        <v>507</v>
      </c>
      <c s="45" r="B43"/>
      <c t="s" s="68" r="C43">
        <v>508</v>
      </c>
      <c s="202" r="D43"/>
      <c s="202" r="E43"/>
      <c s="48" r="F43"/>
      <c s="48" r="G43">
        <v>675708.0</v>
      </c>
      <c s="48" r="H43"/>
      <c s="23" r="I43">
        <v>675708.0</v>
      </c>
      <c s="48" r="J43">
        <v>671093.0</v>
      </c>
      <c s="48" r="K43"/>
      <c t="str" s="23" r="L43">
        <f>J43+K43</f>
        <v>671093</v>
      </c>
      <c s="22" r="M43"/>
      <c s="22" r="N43"/>
      <c s="22" r="O43"/>
      <c s="22" r="P43"/>
      <c s="22" r="Q43"/>
      <c s="22" r="R43"/>
      <c s="22" r="S43"/>
      <c s="22" r="T43"/>
      <c s="22" r="U43"/>
      <c s="22" r="V43"/>
    </row>
    <row customHeight="1" r="44" ht="12.75">
      <c t="s" s="57" r="A44">
        <v>509</v>
      </c>
      <c s="45" r="B44"/>
      <c t="s" s="46" r="C44">
        <v>510</v>
      </c>
      <c s="47" r="D44"/>
      <c s="47" r="E44"/>
      <c s="48" r="F44"/>
      <c s="48" r="G44">
        <v>22244.0</v>
      </c>
      <c s="48" r="H44"/>
      <c s="23" r="I44">
        <v>22244.0</v>
      </c>
      <c s="48" r="J44">
        <v>19033.0</v>
      </c>
      <c s="48" r="K44"/>
      <c t="str" s="23" r="L44">
        <f>J44+K44</f>
        <v>19033</v>
      </c>
      <c s="22" r="M44"/>
      <c s="22" r="N44"/>
      <c s="22" r="O44"/>
      <c s="22" r="P44"/>
      <c s="22" r="Q44"/>
      <c s="22" r="R44"/>
      <c s="22" r="S44"/>
      <c s="22" r="T44"/>
      <c s="22" r="U44"/>
      <c s="22" r="V44"/>
    </row>
    <row customHeight="1" r="45" ht="12.75">
      <c t="s" s="57" r="A45">
        <v>511</v>
      </c>
      <c s="45" r="B45"/>
      <c t="s" s="46" r="C45">
        <v>512</v>
      </c>
      <c s="47" r="D45"/>
      <c s="47" r="E45"/>
      <c s="48" r="F45"/>
      <c s="48" r="G45">
        <v>2256.0</v>
      </c>
      <c s="48" r="H45"/>
      <c s="23" r="I45">
        <v>2256.0</v>
      </c>
      <c s="48" r="J45">
        <v>7335.0</v>
      </c>
      <c s="48" r="K45"/>
      <c t="str" s="23" r="L45">
        <f>J45+K45</f>
        <v>7335</v>
      </c>
      <c s="22" r="M45"/>
      <c s="22" r="N45"/>
      <c s="22" r="O45"/>
      <c s="22" r="P45"/>
      <c s="22" r="Q45"/>
      <c s="22" r="R45"/>
      <c s="22" r="S45"/>
      <c s="22" r="T45"/>
      <c s="22" r="U45"/>
      <c s="22" r="V45"/>
    </row>
    <row customHeight="1" r="46" ht="12.75">
      <c t="s" s="57" r="A46">
        <v>513</v>
      </c>
      <c s="45" r="B46"/>
      <c t="s" s="46" r="C46">
        <v>514</v>
      </c>
      <c s="47" r="D46"/>
      <c s="47" r="E46"/>
      <c s="48" r="F46"/>
      <c s="48" r="G46">
        <v>17792.0</v>
      </c>
      <c s="48" r="H46"/>
      <c s="23" r="I46">
        <v>17792.0</v>
      </c>
      <c s="48" r="J46">
        <v>5483.0</v>
      </c>
      <c s="48" r="K46"/>
      <c t="str" s="23" r="L46">
        <f>J46+K46</f>
        <v>5483</v>
      </c>
      <c s="22" r="M46"/>
      <c s="22" r="N46"/>
      <c s="22" r="O46"/>
      <c s="22" r="P46"/>
      <c s="22" r="Q46"/>
      <c s="22" r="R46"/>
      <c s="22" r="S46"/>
      <c s="22" r="T46"/>
      <c s="22" r="U46"/>
      <c s="22" r="V46"/>
    </row>
    <row customHeight="1" r="47" ht="12.75">
      <c t="s" s="57" r="A47">
        <v>515</v>
      </c>
      <c s="45" r="B47"/>
      <c t="s" s="46" r="C47">
        <v>516</v>
      </c>
      <c s="47" r="D47"/>
      <c s="47" r="E47"/>
      <c s="48" r="F47"/>
      <c s="48" r="G47"/>
      <c s="48" r="H47"/>
      <c t="str" s="23" r="I47">
        <f>G47+H47</f>
        <v>0</v>
      </c>
      <c s="48" r="J47"/>
      <c s="48" r="K47"/>
      <c t="str" s="23" r="L47">
        <f>J47+K47</f>
        <v>0</v>
      </c>
      <c s="22" r="M47"/>
      <c s="22" r="N47"/>
      <c s="22" r="O47"/>
      <c s="22" r="P47"/>
      <c s="22" r="Q47"/>
      <c s="22" r="R47"/>
      <c s="22" r="S47"/>
      <c s="22" r="T47"/>
      <c s="22" r="U47"/>
      <c s="22" r="V47"/>
    </row>
    <row customHeight="1" r="48" ht="12.75">
      <c t="s" s="57" r="A48">
        <v>517</v>
      </c>
      <c s="45" r="B48"/>
      <c t="s" s="68" r="C48">
        <v>518</v>
      </c>
      <c s="202" r="D48"/>
      <c s="202" r="E48"/>
      <c s="48" r="F48"/>
      <c s="48" r="G48">
        <v>4929.0</v>
      </c>
      <c s="48" r="H48"/>
      <c t="str" s="23" r="I48">
        <f>G48+H48</f>
        <v>4929</v>
      </c>
      <c s="48" r="J48"/>
      <c s="48" r="K48"/>
      <c t="str" s="23" r="L48">
        <f>J48+K48</f>
        <v>0</v>
      </c>
      <c s="22" r="M48"/>
      <c s="22" r="N48"/>
      <c s="22" r="O48"/>
      <c s="22" r="P48"/>
      <c s="22" r="Q48"/>
      <c s="22" r="R48"/>
      <c s="22" r="S48"/>
      <c s="22" r="T48"/>
      <c s="22" r="U48"/>
      <c s="22" r="V48"/>
    </row>
    <row customHeight="1" r="49" ht="12.75">
      <c t="s" s="57" r="A49">
        <v>519</v>
      </c>
      <c s="45" r="B49"/>
      <c t="s" s="198" r="C49">
        <v>520</v>
      </c>
      <c s="59" r="D49"/>
      <c s="59" r="E49"/>
      <c s="48" r="F49"/>
      <c s="48" r="G49">
        <v>132779.0</v>
      </c>
      <c s="48" r="H49"/>
      <c s="23" r="I49">
        <v>132779.0</v>
      </c>
      <c s="48" r="J49">
        <v>93882.0</v>
      </c>
      <c s="48" r="K49"/>
      <c t="str" s="23" r="L49">
        <f>J49+K49</f>
        <v>93882</v>
      </c>
      <c s="22" r="M49"/>
      <c s="22" r="N49"/>
      <c s="22" r="O49"/>
      <c s="22" r="P49"/>
      <c s="22" r="Q49"/>
      <c s="22" r="R49"/>
      <c s="22" r="S49"/>
      <c s="22" r="T49"/>
      <c s="22" r="U49"/>
      <c s="22" r="V49"/>
    </row>
    <row customHeight="1" r="50" ht="12.75">
      <c t="s" s="57" r="A50">
        <v>521</v>
      </c>
      <c s="45" r="B50"/>
      <c t="s" s="198" r="C50">
        <v>522</v>
      </c>
      <c s="59" r="D50"/>
      <c s="59" r="E50"/>
      <c s="48" r="F50"/>
      <c s="48" r="G50"/>
      <c s="48" r="H50"/>
      <c t="str" s="23" r="I50">
        <f>G50+H50</f>
        <v>0</v>
      </c>
      <c s="48" r="J50"/>
      <c s="48" r="K50"/>
      <c t="str" s="23" r="L50">
        <f>J50+K50</f>
        <v>0</v>
      </c>
      <c s="22" r="M50"/>
      <c s="22" r="N50"/>
      <c s="22" r="O50"/>
      <c s="22" r="P50"/>
      <c s="22" r="Q50"/>
      <c s="22" r="R50"/>
      <c s="22" r="S50"/>
      <c s="22" r="T50"/>
      <c s="22" r="U50"/>
      <c s="22" r="V50"/>
    </row>
    <row customHeight="1" r="51" ht="12.75">
      <c t="s" s="57" r="A51">
        <v>523</v>
      </c>
      <c s="45" r="B51"/>
      <c t="s" s="198" r="C51">
        <v>524</v>
      </c>
      <c s="59" r="D51"/>
      <c s="59" r="E51"/>
      <c s="48" r="F51"/>
      <c s="48" r="G51"/>
      <c s="48" r="H51"/>
      <c t="str" s="23" r="I51">
        <f>G51+H51</f>
        <v>0</v>
      </c>
      <c s="48" r="J51"/>
      <c s="48" r="K51"/>
      <c t="str" s="23" r="L51">
        <f>J51+K51</f>
        <v>0</v>
      </c>
      <c s="22" r="M51"/>
      <c s="22" r="N51"/>
      <c s="22" r="O51"/>
      <c s="22" r="P51"/>
      <c s="22" r="Q51"/>
      <c s="22" r="R51"/>
      <c s="22" r="S51"/>
      <c s="22" r="T51"/>
      <c s="22" r="U51"/>
      <c s="22" r="V51"/>
    </row>
    <row customHeight="1" r="52" ht="12.75">
      <c t="s" s="57" r="A52">
        <v>525</v>
      </c>
      <c s="45" r="B52"/>
      <c t="s" s="198" r="C52">
        <v>526</v>
      </c>
      <c s="59" r="D52"/>
      <c s="59" r="E52"/>
      <c s="48" r="F52"/>
      <c s="48" r="G52">
        <v>96694.0</v>
      </c>
      <c s="48" r="H52"/>
      <c s="23" r="I52">
        <v>119445.0</v>
      </c>
      <c s="48" r="J52">
        <v>57449.0</v>
      </c>
      <c s="48" r="K52"/>
      <c t="str" s="23" r="L52">
        <f>J52+K52</f>
        <v>57449</v>
      </c>
      <c s="22" r="M52"/>
      <c s="22" r="N52"/>
      <c s="22" r="O52"/>
      <c s="22" r="P52"/>
      <c s="22" r="Q52"/>
      <c s="22" r="R52"/>
      <c s="22" r="S52"/>
      <c s="22" r="T52"/>
      <c s="22" r="U52"/>
      <c s="22" r="V52"/>
    </row>
    <row customHeight="1" r="53" ht="12.75">
      <c t="s" s="57" r="A53">
        <v>527</v>
      </c>
      <c s="45" r="B53"/>
      <c t="s" s="198" r="C53">
        <v>528</v>
      </c>
      <c s="59" r="D53"/>
      <c s="59" r="E53"/>
      <c s="48" r="F53"/>
      <c s="48" r="G53"/>
      <c s="48" r="H53"/>
      <c t="str" s="23" r="I53">
        <f>G53+H53</f>
        <v>0</v>
      </c>
      <c s="48" r="J53"/>
      <c s="48" r="K53"/>
      <c t="str" s="23" r="L53">
        <f>J53+K53</f>
        <v>0</v>
      </c>
      <c s="22" r="M53"/>
      <c s="22" r="N53"/>
      <c s="22" r="O53"/>
      <c s="22" r="P53"/>
      <c s="22" r="Q53"/>
      <c s="22" r="R53"/>
      <c s="22" r="S53"/>
      <c s="22" r="T53"/>
      <c s="22" r="U53"/>
      <c s="22" r="V53"/>
    </row>
    <row customHeight="1" r="54" ht="12.75">
      <c t="s" s="57" r="A54">
        <v>529</v>
      </c>
      <c s="45" r="B54"/>
      <c t="s" s="198" r="C54">
        <v>530</v>
      </c>
      <c s="59" r="D54"/>
      <c s="59" r="E54"/>
      <c s="48" r="F54"/>
      <c s="48" r="G54">
        <v>22751.0</v>
      </c>
      <c s="48" r="H54"/>
      <c s="23" r="I54"/>
      <c s="48" r="J54">
        <v>31662.0</v>
      </c>
      <c s="48" r="K54"/>
      <c t="str" s="23" r="L54">
        <f>J54+K54</f>
        <v>31662</v>
      </c>
      <c s="22" r="M54"/>
      <c s="22" r="N54"/>
      <c s="22" r="O54"/>
      <c s="22" r="P54"/>
      <c s="22" r="Q54"/>
      <c s="22" r="R54"/>
      <c s="22" r="S54"/>
      <c s="22" r="T54"/>
      <c s="22" r="U54"/>
      <c s="22" r="V54"/>
    </row>
    <row customHeight="1" r="55" ht="24.75">
      <c t="s" s="16" r="A55">
        <v>531</v>
      </c>
      <c t="s" s="75" r="B55">
        <v>532</v>
      </c>
      <c s="203" r="F55"/>
      <c t="str" s="23" r="G55">
        <f>G56+G57+G58+G62+G66+G67+G68+G69</f>
        <v>0</v>
      </c>
      <c t="str" s="23" r="H55">
        <f>H56+H57+H58+H62+H66+H67+H68+H69</f>
        <v>0</v>
      </c>
      <c s="23" r="I55">
        <v>0.0</v>
      </c>
      <c t="str" s="23" r="J55">
        <f>J56+J57+J58+J62+J66+J67+J68+J69</f>
        <v>0</v>
      </c>
      <c t="str" s="23" r="K55">
        <f>K56+K57+K58+K62+K66+K67+K68+K69</f>
        <v>0</v>
      </c>
      <c t="str" s="23" r="L55">
        <f>J55+K55</f>
        <v>0</v>
      </c>
      <c s="22" r="M55"/>
      <c s="22" r="N55"/>
      <c s="22" r="O55"/>
      <c s="22" r="P55"/>
      <c s="22" r="Q55"/>
      <c s="22" r="R55"/>
      <c s="22" r="S55"/>
      <c s="22" r="T55"/>
      <c s="22" r="U55"/>
      <c s="22" r="V55"/>
    </row>
    <row customHeight="1" r="56" ht="24.75">
      <c t="s" s="48" r="A56">
        <v>533</v>
      </c>
      <c t="s" s="37" r="B56">
        <v>534</v>
      </c>
      <c s="48" r="F56"/>
      <c s="48" r="G56"/>
      <c s="48" r="H56"/>
      <c s="23" r="I56"/>
      <c s="48" r="J56"/>
      <c s="48" r="K56"/>
      <c t="str" s="23" r="L56">
        <f>J56+K56</f>
        <v>0</v>
      </c>
      <c s="22" r="M56"/>
      <c s="22" r="N56"/>
      <c s="22" r="O56"/>
      <c s="22" r="P56"/>
      <c s="22" r="Q56"/>
      <c s="22" r="R56"/>
      <c s="22" r="S56"/>
      <c s="22" r="T56"/>
      <c s="22" r="U56"/>
      <c s="22" r="V56"/>
    </row>
    <row customHeight="1" r="57" ht="24.75">
      <c t="s" s="48" r="A57">
        <v>535</v>
      </c>
      <c t="s" s="73" r="B57">
        <v>536</v>
      </c>
      <c s="48" r="F57"/>
      <c s="48" r="G57"/>
      <c s="48" r="H57"/>
      <c t="str" s="23" r="I57">
        <f>G57+H57</f>
        <v>0</v>
      </c>
      <c s="48" r="J57"/>
      <c s="48" r="K57"/>
      <c t="str" s="23" r="L57">
        <f>J57+K57</f>
        <v>0</v>
      </c>
      <c s="22" r="M57"/>
      <c s="22" r="N57"/>
      <c s="22" r="O57"/>
      <c s="22" r="P57"/>
      <c s="22" r="Q57"/>
      <c s="22" r="R57"/>
      <c s="22" r="S57"/>
      <c s="22" r="T57"/>
      <c s="22" r="U57"/>
      <c s="22" r="V57"/>
    </row>
    <row customHeight="1" r="58" ht="12.75">
      <c t="s" s="23" r="A58">
        <v>537</v>
      </c>
      <c t="s" s="56" r="B58">
        <v>538</v>
      </c>
      <c s="23" r="F58"/>
      <c t="str" s="23" r="G58">
        <f>G59+G60+G61</f>
        <v>0</v>
      </c>
      <c t="str" s="23" r="H58">
        <f>H59+H60+H61</f>
        <v>0</v>
      </c>
      <c t="str" s="23" r="I58">
        <f>G58+H58</f>
        <v>0</v>
      </c>
      <c t="str" s="23" r="J58">
        <f>J59+J60+J61</f>
        <v>0</v>
      </c>
      <c t="str" s="23" r="K58">
        <f>K59+K60+K61</f>
        <v>0</v>
      </c>
      <c t="str" s="23" r="L58">
        <f>J58+K58</f>
        <v>0</v>
      </c>
      <c s="22" r="M58"/>
      <c s="22" r="N58"/>
      <c s="22" r="O58"/>
      <c s="22" r="P58"/>
      <c s="22" r="Q58"/>
      <c s="22" r="R58"/>
      <c s="22" r="S58"/>
      <c s="22" r="T58"/>
      <c s="22" r="U58"/>
      <c s="22" r="V58"/>
    </row>
    <row customHeight="1" r="59" ht="24.75">
      <c t="s" s="57" r="A59">
        <v>539</v>
      </c>
      <c s="45" r="B59"/>
      <c t="s" s="59" r="C59">
        <v>540</v>
      </c>
      <c s="48" r="F59"/>
      <c s="48" r="G59"/>
      <c s="48" r="H59"/>
      <c t="str" s="23" r="I59">
        <f>G59+H59</f>
        <v>0</v>
      </c>
      <c s="48" r="J59"/>
      <c s="48" r="K59"/>
      <c t="str" s="23" r="L59">
        <f>J59+K59</f>
        <v>0</v>
      </c>
      <c s="22" r="M59"/>
      <c s="22" r="N59"/>
      <c s="22" r="O59"/>
      <c s="22" r="P59"/>
      <c s="22" r="Q59"/>
      <c s="22" r="R59"/>
      <c s="22" r="S59"/>
      <c s="22" r="T59"/>
      <c s="22" r="U59"/>
      <c s="22" r="V59"/>
    </row>
    <row customHeight="1" r="60" ht="24.75">
      <c t="s" s="67" r="A60">
        <v>541</v>
      </c>
      <c s="45" r="B60"/>
      <c t="s" s="59" r="C60">
        <v>542</v>
      </c>
      <c s="204" r="F60"/>
      <c s="205" r="G60"/>
      <c s="205" r="H60"/>
      <c t="str" s="23" r="I60">
        <f>G60+H60</f>
        <v>0</v>
      </c>
      <c s="205" r="J60"/>
      <c s="205" r="K60"/>
      <c t="str" s="23" r="L60">
        <f>J60+K60</f>
        <v>0</v>
      </c>
      <c s="22" r="M60"/>
      <c s="22" r="N60"/>
      <c s="22" r="O60"/>
      <c s="22" r="P60"/>
      <c s="22" r="Q60"/>
      <c s="22" r="R60"/>
      <c s="22" r="S60"/>
      <c s="22" r="T60"/>
      <c s="22" r="U60"/>
      <c s="22" r="V60"/>
    </row>
    <row customHeight="1" r="61" ht="12.75">
      <c t="s" s="57" r="A61">
        <v>543</v>
      </c>
      <c s="45" r="B61"/>
      <c t="s" s="68" r="C61">
        <v>544</v>
      </c>
      <c s="46" r="D61"/>
      <c s="46" r="E61"/>
      <c s="48" r="F61"/>
      <c s="48" r="G61"/>
      <c s="48" r="H61"/>
      <c t="str" s="23" r="I61">
        <f>G61+H61</f>
        <v>0</v>
      </c>
      <c s="48" r="J61"/>
      <c s="48" r="K61"/>
      <c t="str" s="23" r="L61">
        <f>J61+K61</f>
        <v>0</v>
      </c>
      <c s="22" r="M61"/>
      <c s="22" r="N61"/>
      <c s="22" r="O61"/>
      <c s="22" r="P61"/>
      <c s="22" r="Q61"/>
      <c s="22" r="R61"/>
      <c s="22" r="S61"/>
      <c s="22" r="T61"/>
      <c s="22" r="U61"/>
      <c s="22" r="V61"/>
    </row>
    <row customHeight="1" r="62" ht="12.75">
      <c t="s" s="23" r="A62">
        <v>545</v>
      </c>
      <c t="s" s="41" r="B62">
        <v>546</v>
      </c>
      <c s="42" r="C62"/>
      <c s="42" r="D62"/>
      <c s="43" r="E62"/>
      <c s="23" r="F62"/>
      <c t="str" s="23" r="G62">
        <f>G63+G64+G65</f>
        <v>0</v>
      </c>
      <c t="str" s="23" r="H62">
        <f>H63+H64+H65</f>
        <v>0</v>
      </c>
      <c t="str" s="23" r="I62">
        <f>G62+H62</f>
        <v>0</v>
      </c>
      <c t="str" s="23" r="J62">
        <f>J63+J64+J65</f>
        <v>0</v>
      </c>
      <c t="str" s="23" r="K62">
        <f>K63+K64+K65</f>
        <v>0</v>
      </c>
      <c t="str" s="23" r="L62">
        <f>J62+K62</f>
        <v>0</v>
      </c>
      <c s="22" r="M62"/>
      <c s="22" r="N62"/>
      <c s="22" r="O62"/>
      <c s="22" r="P62"/>
      <c s="22" r="Q62"/>
      <c s="22" r="R62"/>
      <c s="22" r="S62"/>
      <c s="22" r="T62"/>
      <c s="22" r="U62"/>
      <c s="22" r="V62"/>
    </row>
    <row customHeight="1" r="63" ht="24.75">
      <c t="s" s="29" r="A63">
        <v>547</v>
      </c>
      <c s="30" r="B63"/>
      <c t="s" s="59" r="C63">
        <v>548</v>
      </c>
      <c s="206" r="F63"/>
      <c s="48" r="G63"/>
      <c s="48" r="H63"/>
      <c t="str" s="23" r="I63">
        <f>G63+H63</f>
        <v>0</v>
      </c>
      <c s="48" r="J63"/>
      <c s="48" r="K63"/>
      <c t="str" s="23" r="L63">
        <f>J63+K63</f>
        <v>0</v>
      </c>
      <c s="22" r="M63"/>
      <c s="22" r="N63"/>
      <c s="22" r="O63"/>
      <c s="22" r="P63"/>
      <c s="22" r="Q63"/>
      <c s="22" r="R63"/>
      <c s="22" r="S63"/>
      <c s="22" r="T63"/>
      <c s="22" r="U63"/>
      <c s="22" r="V63"/>
    </row>
    <row customHeight="1" r="64" ht="24.75">
      <c t="s" s="29" r="A64">
        <v>549</v>
      </c>
      <c s="30" r="B64"/>
      <c t="s" s="59" r="C64">
        <v>550</v>
      </c>
      <c s="206" r="F64"/>
      <c s="48" r="G64"/>
      <c s="48" r="H64"/>
      <c t="str" s="23" r="I64">
        <f>G64+H64</f>
        <v>0</v>
      </c>
      <c s="48" r="J64"/>
      <c s="48" r="K64"/>
      <c t="str" s="23" r="L64">
        <f>J64+K64</f>
        <v>0</v>
      </c>
      <c s="22" r="M64"/>
      <c s="22" r="N64"/>
      <c s="22" r="O64"/>
      <c s="22" r="P64"/>
      <c s="22" r="Q64"/>
      <c s="22" r="R64"/>
      <c s="22" r="S64"/>
      <c s="22" r="T64"/>
      <c s="22" r="U64"/>
      <c s="22" r="V64"/>
    </row>
    <row customHeight="1" r="65" ht="12.75">
      <c t="s" s="29" r="A65">
        <v>551</v>
      </c>
      <c s="30" r="B65"/>
      <c t="s" s="59" r="C65">
        <v>552</v>
      </c>
      <c s="206" r="F65"/>
      <c s="48" r="G65"/>
      <c s="48" r="H65"/>
      <c t="str" s="23" r="I65">
        <f>G65+H65</f>
        <v>0</v>
      </c>
      <c s="48" r="J65"/>
      <c s="48" r="K65"/>
      <c t="str" s="23" r="L65">
        <f>J65+K65</f>
        <v>0</v>
      </c>
      <c s="22" r="M65"/>
      <c s="22" r="N65"/>
      <c s="22" r="O65"/>
      <c s="22" r="P65"/>
      <c s="22" r="Q65"/>
      <c s="22" r="R65"/>
      <c s="22" r="S65"/>
      <c s="22" r="T65"/>
      <c s="22" r="U65"/>
      <c s="22" r="V65"/>
    </row>
    <row customHeight="1" r="66" ht="24.75">
      <c t="s" s="48" r="A66">
        <v>553</v>
      </c>
      <c t="s" s="37" r="B66">
        <v>554</v>
      </c>
      <c s="48" r="F66"/>
      <c s="48" r="G66"/>
      <c s="48" r="H66"/>
      <c t="str" s="23" r="I66">
        <f>G66+H66</f>
        <v>0</v>
      </c>
      <c s="48" r="J66"/>
      <c s="48" r="K66"/>
      <c t="str" s="23" r="L66">
        <f>J66+K66</f>
        <v>0</v>
      </c>
      <c s="22" r="M66"/>
      <c s="22" r="N66"/>
      <c s="22" r="O66"/>
      <c s="22" r="P66"/>
      <c s="22" r="Q66"/>
      <c s="22" r="R66"/>
      <c s="22" r="S66"/>
      <c s="22" r="T66"/>
      <c s="22" r="U66"/>
      <c s="22" r="V66"/>
    </row>
    <row customHeight="1" r="67" ht="24.75">
      <c t="s" s="48" r="A67">
        <v>555</v>
      </c>
      <c t="s" s="73" r="B67">
        <v>556</v>
      </c>
      <c s="48" r="F67"/>
      <c s="48" r="G67"/>
      <c s="48" r="H67"/>
      <c t="str" s="23" r="I67">
        <f>G67+H67</f>
        <v>0</v>
      </c>
      <c s="48" r="J67"/>
      <c s="48" r="K67"/>
      <c t="str" s="23" r="L67">
        <f>J67+K67</f>
        <v>0</v>
      </c>
      <c s="22" r="M67"/>
      <c s="22" r="N67"/>
      <c s="22" r="O67"/>
      <c s="22" r="P67"/>
      <c s="22" r="Q67"/>
      <c s="22" r="R67"/>
      <c s="22" r="S67"/>
      <c s="22" r="T67"/>
      <c s="22" r="U67"/>
      <c s="22" r="V67"/>
    </row>
    <row customHeight="1" r="68" ht="24.75">
      <c t="s" s="48" r="A68">
        <v>557</v>
      </c>
      <c t="s" s="73" r="B68">
        <v>558</v>
      </c>
      <c s="48" r="F68"/>
      <c s="48" r="G68"/>
      <c s="48" r="H68"/>
      <c t="str" s="23" r="I68">
        <f>G68+H68</f>
        <v>0</v>
      </c>
      <c s="48" r="J68"/>
      <c s="48" r="K68"/>
      <c t="str" s="23" r="L68">
        <f>J68+K68</f>
        <v>0</v>
      </c>
      <c s="22" r="M68"/>
      <c s="22" r="N68"/>
      <c s="22" r="O68"/>
      <c s="22" r="P68"/>
      <c s="22" r="Q68"/>
      <c s="22" r="R68"/>
      <c s="22" r="S68"/>
      <c s="22" r="T68"/>
      <c s="22" r="U68"/>
      <c s="22" r="V68"/>
    </row>
    <row customHeight="1" r="69" ht="24.75">
      <c t="s" s="60" r="A69">
        <v>559</v>
      </c>
      <c t="s" s="73" r="B69">
        <v>560</v>
      </c>
      <c s="48" r="F69"/>
      <c s="48" r="G69"/>
      <c s="48" r="H69"/>
      <c t="str" s="23" r="I69">
        <f>G69+H69</f>
        <v>0</v>
      </c>
      <c s="48" r="J69"/>
      <c s="48" r="K69"/>
      <c t="str" s="23" r="L69">
        <f>J69+K69</f>
        <v>0</v>
      </c>
      <c s="22" r="M69"/>
      <c s="22" r="N69"/>
      <c s="22" r="O69"/>
      <c s="22" r="P69"/>
      <c s="22" r="Q69"/>
      <c s="22" r="R69"/>
      <c s="22" r="S69"/>
      <c s="22" r="T69"/>
      <c s="22" r="U69"/>
      <c s="22" r="V69"/>
    </row>
    <row customHeight="1" r="70" ht="24.75">
      <c t="s" s="16" r="A70">
        <v>561</v>
      </c>
      <c t="s" s="75" r="B70">
        <v>562</v>
      </c>
      <c s="23" r="F70"/>
      <c t="str" s="23" r="G70">
        <f>G71-G72-G73+G74-G79+G80+G81</f>
        <v>0</v>
      </c>
      <c t="str" s="23" r="H70">
        <f>H71-H72-H73+H74-H79+H80+H81</f>
        <v>0</v>
      </c>
      <c s="23" r="I70">
        <v>0.0</v>
      </c>
      <c s="23" r="J70">
        <v>0.0</v>
      </c>
      <c t="str" s="23" r="K70">
        <f>K71-K72-K73+K74-K79+K80+K81</f>
        <v>0</v>
      </c>
      <c t="str" s="23" r="L70">
        <f>J70+K70</f>
        <v>0</v>
      </c>
      <c s="22" r="M70"/>
      <c s="22" r="N70"/>
      <c s="22" r="O70"/>
      <c s="22" r="P70"/>
      <c s="22" r="Q70"/>
      <c s="22" r="R70"/>
      <c s="22" r="S70"/>
      <c s="22" r="T70"/>
      <c s="22" r="U70"/>
      <c s="22" r="V70"/>
    </row>
    <row customHeight="1" r="71" ht="12.75">
      <c t="s" s="48" r="A71">
        <v>563</v>
      </c>
      <c t="s" s="49" r="B71">
        <v>564</v>
      </c>
      <c s="30" r="C71"/>
      <c s="30" r="D71"/>
      <c s="37" r="E71"/>
      <c s="48" r="F71"/>
      <c s="48" r="G71"/>
      <c s="48" r="H71"/>
      <c t="str" s="23" r="I71">
        <f>G71+H71</f>
        <v>0</v>
      </c>
      <c s="48" r="J71"/>
      <c s="48" r="K71"/>
      <c t="str" s="23" r="L71">
        <f>J71+K71</f>
        <v>0</v>
      </c>
      <c s="22" r="M71"/>
      <c s="22" r="N71"/>
      <c s="22" r="O71"/>
      <c s="22" r="P71"/>
      <c s="22" r="Q71"/>
      <c s="22" r="R71"/>
      <c s="22" r="S71"/>
      <c s="22" r="T71"/>
      <c s="22" r="U71"/>
      <c s="22" r="V71"/>
    </row>
    <row customHeight="1" r="72" ht="12.75">
      <c t="s" s="48" r="A72">
        <v>565</v>
      </c>
      <c t="s" s="82" r="B72">
        <v>566</v>
      </c>
      <c s="207" r="C72"/>
      <c s="83" r="D72"/>
      <c s="84" r="E72"/>
      <c s="48" r="F72"/>
      <c s="48" r="G72"/>
      <c s="48" r="H72"/>
      <c t="str" s="23" r="I72">
        <f>G72+H72</f>
        <v>0</v>
      </c>
      <c s="48" r="J72"/>
      <c s="48" r="K72"/>
      <c t="str" s="23" r="L72">
        <f>J72+K72</f>
        <v>0</v>
      </c>
      <c s="22" r="M72"/>
      <c s="22" r="N72"/>
      <c s="22" r="O72"/>
      <c s="22" r="P72"/>
      <c s="22" r="Q72"/>
      <c s="22" r="R72"/>
      <c s="22" r="S72"/>
      <c s="22" r="T72"/>
      <c s="22" r="U72"/>
      <c s="22" r="V72"/>
    </row>
    <row customHeight="1" r="73" ht="24.75">
      <c t="s" s="48" r="A73">
        <v>567</v>
      </c>
      <c t="s" s="37" r="B73">
        <v>568</v>
      </c>
      <c s="48" r="F73"/>
      <c s="48" r="G73"/>
      <c s="48" r="H73"/>
      <c t="str" s="23" r="I73">
        <f>G73+H73</f>
        <v>0</v>
      </c>
      <c s="48" r="J73"/>
      <c s="48" r="K73"/>
      <c t="str" s="23" r="L73">
        <f>J73+K73</f>
        <v>0</v>
      </c>
      <c s="22" r="M73"/>
      <c s="22" r="N73"/>
      <c s="22" r="O73"/>
      <c s="22" r="P73"/>
      <c s="22" r="Q73"/>
      <c s="22" r="R73"/>
      <c s="22" r="S73"/>
      <c s="22" r="T73"/>
      <c s="22" r="U73"/>
      <c s="22" r="V73"/>
    </row>
    <row customHeight="1" r="74" ht="30.0">
      <c t="s" s="23" r="A74">
        <v>569</v>
      </c>
      <c t="s" s="56" r="B74">
        <v>570</v>
      </c>
      <c s="23" r="F74"/>
      <c t="str" s="23" r="G74">
        <f>G75+G76+G77+G78</f>
        <v>0</v>
      </c>
      <c t="str" s="23" r="H74">
        <f>H75+H76+H77+H78</f>
        <v>0</v>
      </c>
      <c s="23" r="I74">
        <v>0.0</v>
      </c>
      <c t="str" s="23" r="J74">
        <f>J75+J76+J77+J78</f>
        <v>0</v>
      </c>
      <c t="str" s="23" r="K74">
        <f>K75+K76+K77+K78</f>
        <v>0</v>
      </c>
      <c t="str" s="23" r="L74">
        <f>J74+K74</f>
        <v>0</v>
      </c>
      <c s="22" r="M74"/>
      <c s="22" r="N74"/>
      <c s="22" r="O74"/>
      <c s="22" r="P74"/>
      <c s="22" r="Q74"/>
      <c s="22" r="R74"/>
      <c s="22" r="S74"/>
      <c s="22" r="T74"/>
      <c s="22" r="U74"/>
      <c s="22" r="V74"/>
    </row>
    <row customHeight="1" r="75" ht="12.75">
      <c t="s" s="29" r="A75">
        <v>571</v>
      </c>
      <c s="88" r="B75"/>
      <c s="208" r="C75"/>
      <c t="s" s="31" r="D75">
        <v>572</v>
      </c>
      <c s="35" r="E75"/>
      <c s="48" r="F75"/>
      <c s="48" r="G75"/>
      <c s="48" r="H75"/>
      <c s="23" r="I75"/>
      <c s="48" r="J75"/>
      <c s="48" r="K75"/>
      <c t="str" s="23" r="L75">
        <f>J75+K75</f>
        <v>0</v>
      </c>
      <c s="22" r="M75"/>
      <c s="22" r="N75"/>
      <c s="22" r="O75"/>
      <c s="22" r="P75"/>
      <c s="22" r="Q75"/>
      <c s="22" r="R75"/>
      <c s="22" r="S75"/>
      <c s="22" r="T75"/>
      <c s="22" r="U75"/>
      <c s="22" r="V75"/>
    </row>
    <row customHeight="1" r="76" ht="12.75">
      <c t="s" s="29" r="A76">
        <v>573</v>
      </c>
      <c s="30" r="B76"/>
      <c s="209" r="C76"/>
      <c t="s" s="31" r="D76">
        <v>574</v>
      </c>
      <c s="35" r="E76"/>
      <c s="48" r="F76"/>
      <c s="48" r="G76"/>
      <c s="48" r="H76"/>
      <c s="23" r="I76"/>
      <c s="48" r="J76"/>
      <c s="48" r="K76"/>
      <c t="str" s="23" r="L76">
        <f>J76+K76</f>
        <v>0</v>
      </c>
      <c s="22" r="M76"/>
      <c s="22" r="N76"/>
      <c s="22" r="O76"/>
      <c s="22" r="P76"/>
      <c s="22" r="Q76"/>
      <c s="22" r="R76"/>
      <c s="22" r="S76"/>
      <c s="22" r="T76"/>
      <c s="22" r="U76"/>
      <c s="22" r="V76"/>
    </row>
    <row customHeight="1" r="77" ht="24.75">
      <c t="s" s="29" r="A77">
        <v>575</v>
      </c>
      <c s="30" r="B77"/>
      <c s="39" r="C77"/>
      <c t="s" s="32" r="D77">
        <v>576</v>
      </c>
      <c s="194" r="F77"/>
      <c s="48" r="G77"/>
      <c s="48" r="H77"/>
      <c s="23" r="I77"/>
      <c s="48" r="J77"/>
      <c s="48" r="K77"/>
      <c t="str" s="23" r="L77">
        <f>J77+K77</f>
        <v>0</v>
      </c>
      <c s="22" r="M77"/>
      <c s="22" r="N77"/>
      <c s="22" r="O77"/>
      <c s="22" r="P77"/>
      <c s="22" r="Q77"/>
      <c s="22" r="R77"/>
      <c s="22" r="S77"/>
      <c s="22" r="T77"/>
      <c s="22" r="U77"/>
      <c s="22" r="V77"/>
    </row>
    <row customHeight="1" r="78" ht="12.75">
      <c t="s" s="29" r="A78">
        <v>577</v>
      </c>
      <c s="30" r="B78"/>
      <c s="39" r="C78"/>
      <c t="s" s="31" r="D78">
        <v>578</v>
      </c>
      <c s="32" r="E78"/>
      <c s="48" r="F78"/>
      <c s="48" r="G78"/>
      <c s="48" r="H78"/>
      <c s="23" r="I78"/>
      <c s="48" r="J78"/>
      <c s="48" r="K78"/>
      <c t="str" s="23" r="L78">
        <f>J78+K78</f>
        <v>0</v>
      </c>
      <c s="22" r="M78"/>
      <c s="22" r="N78"/>
      <c s="22" r="O78"/>
      <c s="22" r="P78"/>
      <c s="22" r="Q78"/>
      <c s="22" r="R78"/>
      <c s="22" r="S78"/>
      <c s="22" r="T78"/>
      <c s="22" r="U78"/>
      <c s="22" r="V78"/>
    </row>
    <row customHeight="1" r="79" ht="27.75">
      <c t="s" s="29" r="A79">
        <v>579</v>
      </c>
      <c t="s" s="73" r="B79">
        <v>580</v>
      </c>
      <c s="48" r="F79"/>
      <c s="48" r="G79"/>
      <c s="48" r="H79"/>
      <c t="str" s="23" r="I79">
        <f>G79+H79</f>
        <v>0</v>
      </c>
      <c s="48" r="J79"/>
      <c s="48" r="K79"/>
      <c t="str" s="23" r="L79">
        <f>J79+K79</f>
        <v>0</v>
      </c>
      <c s="22" r="M79"/>
      <c s="22" r="N79"/>
      <c s="22" r="O79"/>
      <c s="22" r="P79"/>
      <c s="22" r="Q79"/>
      <c s="22" r="R79"/>
      <c s="22" r="S79"/>
      <c s="22" r="T79"/>
      <c s="22" r="U79"/>
      <c s="22" r="V79"/>
    </row>
    <row customHeight="1" r="80" ht="12.75">
      <c t="s" s="29" r="A80">
        <v>581</v>
      </c>
      <c t="s" s="210" r="B80">
        <v>582</v>
      </c>
      <c s="198" r="C80"/>
      <c s="211" r="D80"/>
      <c s="212" r="E80"/>
      <c s="48" r="F80"/>
      <c s="48" r="G80"/>
      <c s="48" r="H80"/>
      <c t="str" s="23" r="I80">
        <f>G80+H80</f>
        <v>0</v>
      </c>
      <c s="48" r="J80"/>
      <c s="48" r="K80"/>
      <c t="str" s="23" r="L80">
        <f>J80+K80</f>
        <v>0</v>
      </c>
      <c s="22" r="M80"/>
      <c s="22" r="N80"/>
      <c s="22" r="O80"/>
      <c s="22" r="P80"/>
      <c s="22" r="Q80"/>
      <c s="22" r="R80"/>
      <c s="22" r="S80"/>
      <c s="22" r="T80"/>
      <c s="22" r="U80"/>
      <c s="22" r="V80"/>
    </row>
    <row customHeight="1" r="81" ht="12.75">
      <c t="s" s="29" r="A81">
        <v>583</v>
      </c>
      <c t="s" s="210" r="B81">
        <v>584</v>
      </c>
      <c s="198" r="C81"/>
      <c s="200" r="D81"/>
      <c s="213" r="E81"/>
      <c s="48" r="F81"/>
      <c s="48" r="G81"/>
      <c s="48" r="H81"/>
      <c t="str" s="23" r="I81">
        <f>G81+H81</f>
        <v>0</v>
      </c>
      <c s="48" r="J81"/>
      <c s="48" r="K81"/>
      <c t="str" s="23" r="L81">
        <f>J81+K81</f>
        <v>0</v>
      </c>
      <c s="22" r="M81"/>
      <c s="22" r="N81"/>
      <c s="22" r="O81"/>
      <c s="22" r="P81"/>
      <c s="22" r="Q81"/>
      <c s="22" r="R81"/>
      <c s="22" r="S81"/>
      <c s="22" r="T81"/>
      <c s="22" r="U81"/>
      <c s="22" r="V81"/>
    </row>
    <row customHeight="1" r="82" ht="39.0">
      <c t="s" s="14" r="A82">
        <v>585</v>
      </c>
      <c t="s" s="214" r="B82">
        <v>586</v>
      </c>
      <c s="194" r="F82"/>
      <c s="48" r="G82"/>
      <c s="48" r="H82"/>
      <c t="str" s="23" r="I82">
        <f>G82+H82</f>
        <v>0</v>
      </c>
      <c s="48" r="J82"/>
      <c s="48" r="K82"/>
      <c t="str" s="23" r="L82">
        <f>J82+K82</f>
        <v>0</v>
      </c>
      <c s="22" r="M82"/>
      <c s="22" r="N82"/>
      <c s="22" r="O82"/>
      <c s="22" r="P82"/>
      <c s="22" r="Q82"/>
      <c s="22" r="R82"/>
      <c s="22" r="S82"/>
      <c s="22" r="T82"/>
      <c s="22" r="U82"/>
      <c s="22" r="V82"/>
    </row>
    <row customHeight="1" r="83" ht="24.75">
      <c s="16" r="A83"/>
      <c t="s" s="75" r="B83">
        <v>587</v>
      </c>
      <c s="203" r="F83"/>
      <c s="23" r="G83">
        <v>10513.0</v>
      </c>
      <c t="str" s="23" r="H83">
        <f>H22+H55+H70+H82</f>
        <v>0</v>
      </c>
      <c s="23" r="I83">
        <v>10513.0</v>
      </c>
      <c t="str" s="23" r="J83">
        <f>J22+J55+J70+J82</f>
        <v>1018</v>
      </c>
      <c t="str" s="23" r="K83">
        <f>K22+K55+K70+K82</f>
        <v>0</v>
      </c>
      <c t="str" s="23" r="L83">
        <f>J83+K83</f>
        <v>1018</v>
      </c>
      <c s="22" r="M83"/>
      <c s="22" r="N83"/>
      <c s="22" r="O83"/>
      <c s="22" r="P83"/>
      <c s="22" r="Q83"/>
      <c s="22" r="R83"/>
      <c s="22" r="S83"/>
      <c s="22" r="T83"/>
      <c s="22" r="U83"/>
      <c s="22" r="V83"/>
    </row>
    <row customHeight="1" r="84" ht="24.75">
      <c s="215" r="A84"/>
      <c t="s" s="216" r="B84">
        <v>588</v>
      </c>
      <c s="48" r="F84"/>
      <c s="23" r="G84">
        <v>13694.0</v>
      </c>
      <c s="48" r="H84"/>
      <c s="23" r="I84">
        <v>13694.0</v>
      </c>
      <c s="48" r="J84">
        <v>12676.0</v>
      </c>
      <c s="48" r="K84"/>
      <c t="str" s="23" r="L84">
        <f>J84+K84</f>
        <v>12676</v>
      </c>
      <c s="22" r="M84"/>
      <c s="22" r="N84"/>
      <c s="22" r="O84"/>
      <c s="22" r="P84"/>
      <c s="22" r="Q84"/>
      <c s="22" r="R84"/>
      <c s="22" r="S84"/>
      <c s="22" r="T84"/>
      <c s="22" r="U84"/>
      <c s="22" r="V84"/>
    </row>
    <row customHeight="1" r="85" ht="24.75">
      <c s="217" r="A85"/>
      <c t="s" s="218" r="B85">
        <v>589</v>
      </c>
      <c s="48" r="F85"/>
      <c s="23" r="G85">
        <v>24207.0</v>
      </c>
      <c s="48" r="H85"/>
      <c s="23" r="I85">
        <v>24207.0</v>
      </c>
      <c s="48" r="J85">
        <v>13694.0</v>
      </c>
      <c s="48" r="K85"/>
      <c t="str" s="23" r="L85">
        <f>J85+K85</f>
        <v>13694</v>
      </c>
      <c s="22" r="M85"/>
      <c s="22" r="N85"/>
      <c s="22" r="O85"/>
      <c s="22" r="P85"/>
      <c s="22" r="Q85"/>
      <c s="22" r="R85"/>
      <c s="22" r="S85"/>
      <c s="22" r="T85"/>
      <c s="22" r="U85"/>
      <c s="22" r="V85"/>
    </row>
    <row customHeight="1" r="86" ht="12.75">
      <c s="109" r="A86"/>
      <c s="110" r="B86"/>
      <c s="110" r="C86"/>
      <c s="110" r="D86"/>
      <c s="110" r="E86"/>
      <c s="110" r="F86"/>
      <c s="2" r="G86"/>
      <c s="2" r="H86"/>
      <c s="2" r="I86"/>
      <c s="2" r="J86"/>
      <c s="2" r="K86"/>
      <c s="22" r="L86"/>
      <c s="22" r="M86"/>
      <c s="22" r="N86"/>
      <c s="22" r="O86"/>
      <c s="22" r="P86"/>
      <c s="22" r="Q86"/>
      <c s="22" r="R86"/>
      <c s="22" r="S86"/>
      <c s="22" r="T86"/>
      <c s="22" r="U86"/>
      <c s="22" r="V86"/>
    </row>
    <row customHeight="1" r="87" ht="12.75">
      <c s="109" r="A87"/>
      <c s="110" r="B87"/>
      <c s="110" r="C87"/>
      <c s="110" r="D87"/>
      <c s="110" r="E87"/>
      <c s="110" r="F87"/>
      <c s="2" r="G87"/>
      <c s="2" r="H87"/>
      <c s="2" r="I87"/>
      <c s="2" r="J87"/>
      <c s="2" r="K87"/>
      <c s="22" r="L87"/>
      <c s="22" r="M87"/>
      <c s="22" r="N87"/>
      <c s="22" r="O87"/>
      <c s="22" r="P87"/>
      <c s="22" r="Q87"/>
      <c s="22" r="R87"/>
      <c s="22" r="S87"/>
      <c s="22" r="T87"/>
      <c s="22" r="U87"/>
      <c s="22" r="V87"/>
    </row>
    <row customHeight="1" r="88" ht="12.75">
      <c s="219" r="A88"/>
      <c t="s" s="220" r="B88">
        <v>590</v>
      </c>
      <c s="220" r="C88"/>
      <c s="220" r="D88"/>
      <c s="220" r="E88"/>
      <c s="220" r="F88"/>
      <c s="220" r="G88"/>
      <c s="221" r="H88"/>
      <c s="220" r="I88"/>
      <c t="s" s="220" r="J88">
        <v>591</v>
      </c>
      <c s="220" r="K88"/>
      <c s="22" r="L88"/>
      <c s="22" r="M88"/>
      <c s="22" r="N88"/>
      <c s="22" r="O88"/>
      <c s="22" r="P88"/>
      <c s="22" r="Q88"/>
      <c s="22" r="R88"/>
      <c s="22" r="S88"/>
      <c s="22" r="T88"/>
      <c s="22" r="U88"/>
      <c s="22" r="V88"/>
    </row>
    <row customHeight="1" r="89" ht="25.5">
      <c t="s" s="222" r="A89">
        <v>592</v>
      </c>
      <c t="s" s="223" r="H89">
        <v>593</v>
      </c>
      <c s="8" r="I89"/>
      <c t="s" s="223" r="J89">
        <v>594</v>
      </c>
      <c s="22" r="L89"/>
      <c s="22" r="M89"/>
      <c s="22" r="N89"/>
      <c s="22" r="O89"/>
      <c s="22" r="P89"/>
      <c s="22" r="Q89"/>
      <c s="22" r="R89"/>
      <c s="22" r="S89"/>
      <c s="22" r="T89"/>
      <c s="22" r="U89"/>
      <c s="22" r="V89"/>
    </row>
    <row customHeight="1" r="90" ht="12.75">
      <c s="22" r="A90"/>
      <c s="22" r="B90"/>
      <c s="22" r="C90"/>
      <c s="22" r="D90"/>
      <c s="22" r="E90"/>
      <c s="22" r="F90"/>
      <c s="22" r="G90"/>
      <c s="22" r="H90"/>
      <c s="22" r="I90"/>
      <c s="22" r="J90"/>
      <c s="22" r="K90"/>
      <c s="22" r="L90"/>
      <c s="22" r="M90"/>
      <c s="22" r="N90"/>
      <c s="22" r="O90"/>
      <c s="22" r="P90"/>
      <c s="22" r="Q90"/>
      <c s="22" r="R90"/>
      <c s="22" r="S90"/>
      <c s="22" r="T90"/>
      <c s="22" r="U90"/>
      <c s="22" r="V90"/>
    </row>
    <row customHeight="1" r="91" ht="12.75">
      <c s="22" r="A91"/>
      <c s="22" r="B91"/>
      <c s="22" r="C91"/>
      <c s="22" r="D91"/>
      <c s="22" r="E91"/>
      <c s="2" r="F91"/>
      <c s="22" r="G91"/>
      <c s="22" r="H91"/>
      <c s="22" r="I91"/>
      <c s="22" r="J91"/>
      <c s="22" r="K91"/>
      <c s="22" r="L91"/>
      <c s="22" r="M91"/>
      <c s="22" r="N91"/>
      <c s="22" r="O91"/>
      <c s="22" r="P91"/>
      <c s="22" r="Q91"/>
      <c s="22" r="R91"/>
      <c s="22" r="S91"/>
      <c s="22" r="T91"/>
      <c s="22" r="U91"/>
      <c s="22" r="V91"/>
    </row>
  </sheetData>
  <mergeCells count="45">
    <mergeCell ref="B56:E56"/>
    <mergeCell ref="C59:E59"/>
    <mergeCell ref="C60:E60"/>
    <mergeCell ref="C63:E63"/>
    <mergeCell ref="B66:E66"/>
    <mergeCell ref="B67:E67"/>
    <mergeCell ref="B55:E55"/>
    <mergeCell ref="B68:E68"/>
    <mergeCell ref="B69:E69"/>
    <mergeCell ref="B74:E74"/>
    <mergeCell ref="B70:E70"/>
    <mergeCell ref="B73:E73"/>
    <mergeCell ref="B79:E79"/>
    <mergeCell ref="D77:E77"/>
    <mergeCell ref="A17:L17"/>
    <mergeCell ref="A19:A20"/>
    <mergeCell ref="F18:L18"/>
    <mergeCell ref="G19:I19"/>
    <mergeCell ref="J19:L19"/>
    <mergeCell ref="B19:E20"/>
    <mergeCell ref="F19:F20"/>
    <mergeCell ref="B57:E57"/>
    <mergeCell ref="B58:E58"/>
    <mergeCell ref="B21:E21"/>
    <mergeCell ref="B22:E22"/>
    <mergeCell ref="A10:L11"/>
    <mergeCell ref="A5:L6"/>
    <mergeCell ref="A7:L7"/>
    <mergeCell ref="A8:L8"/>
    <mergeCell ref="A9:L9"/>
    <mergeCell ref="A16:L16"/>
    <mergeCell ref="D27:E27"/>
    <mergeCell ref="C38:E38"/>
    <mergeCell ref="C40:E40"/>
    <mergeCell ref="A12:F12"/>
    <mergeCell ref="A13:L13"/>
    <mergeCell ref="A14:L14"/>
    <mergeCell ref="C64:E64"/>
    <mergeCell ref="C65:E65"/>
    <mergeCell ref="B82:E82"/>
    <mergeCell ref="J89:K89"/>
    <mergeCell ref="B83:E83"/>
    <mergeCell ref="B84:E84"/>
    <mergeCell ref="B85:E85"/>
    <mergeCell ref="A89:G8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4.57"/>
    <col min="2" customWidth="1" max="2" width="1.86"/>
    <col min="3" customWidth="1" max="3" width="64.14"/>
    <col min="4" customWidth="1" max="4" width="14.43"/>
    <col min="5" customWidth="1" max="5" width="14.86"/>
    <col min="6" customWidth="1" max="15" width="9.14"/>
  </cols>
  <sheetData>
    <row customHeight="1" r="1" ht="12.75">
      <c s="224" r="A1"/>
      <c s="224" r="B1"/>
      <c s="225" r="C1"/>
      <c s="224" r="F1"/>
      <c s="224" r="G1"/>
      <c s="224" r="H1"/>
      <c s="224" r="I1"/>
      <c s="224" r="J1"/>
      <c s="224" r="K1"/>
      <c s="224" r="L1"/>
      <c s="224" r="M1"/>
      <c s="224" r="N1"/>
      <c s="224" r="O1"/>
    </row>
    <row customHeight="1" r="2" ht="14.25">
      <c s="226" r="A2"/>
      <c s="226" r="B2"/>
      <c t="s" s="83" r="C2">
        <v>595</v>
      </c>
      <c s="227" r="D2"/>
      <c s="227" r="E2"/>
      <c s="224" r="F2"/>
      <c s="224" r="G2"/>
      <c s="224" r="H2"/>
      <c s="224" r="I2"/>
      <c s="224" r="J2"/>
      <c s="224" r="K2"/>
      <c s="224" r="L2"/>
      <c s="224" r="M2"/>
      <c s="224" r="N2"/>
      <c s="224" r="O2"/>
    </row>
    <row customHeight="1" r="3" ht="14.25">
      <c s="226" r="A3"/>
      <c s="228" r="B3"/>
      <c t="s" s="229" r="C3">
        <v>596</v>
      </c>
      <c s="230" r="D3"/>
      <c s="230" r="E3"/>
      <c s="224" r="F3"/>
      <c s="224" r="G3"/>
      <c s="224" r="H3"/>
      <c s="224" r="I3"/>
      <c s="224" r="J3"/>
      <c s="224" r="K3"/>
      <c s="224" r="L3"/>
      <c s="224" r="M3"/>
      <c s="224" r="N3"/>
      <c s="224" r="O3"/>
    </row>
    <row customHeight="1" r="4" ht="14.25">
      <c s="226" r="A4"/>
      <c s="226" r="B4"/>
      <c s="226" r="C4"/>
      <c s="226" r="D4"/>
      <c s="226" r="E4"/>
      <c s="224" r="F4"/>
      <c s="224" r="G4"/>
      <c s="224" r="H4"/>
      <c s="224" r="I4"/>
      <c s="224" r="J4"/>
      <c s="224" r="K4"/>
      <c s="224" r="L4"/>
      <c s="224" r="M4"/>
      <c s="224" r="N4"/>
      <c s="224" r="O4"/>
    </row>
    <row customHeight="1" r="5" ht="33.0">
      <c t="s" s="231" r="A5">
        <v>597</v>
      </c>
      <c s="224" r="F5"/>
      <c s="224" r="G5"/>
      <c s="224" r="H5"/>
      <c s="224" r="I5"/>
      <c s="224" r="J5"/>
      <c s="224" r="K5"/>
      <c s="224" r="L5"/>
      <c s="224" r="M5"/>
      <c s="224" r="N5"/>
      <c s="224" r="O5"/>
    </row>
    <row customHeight="1" r="6" ht="12.75">
      <c s="231" r="A6"/>
      <c s="231" r="B6"/>
      <c t="s" s="231" r="C6">
        <v>598</v>
      </c>
      <c s="231" r="D6"/>
      <c s="231" r="E6"/>
      <c s="224" r="F6"/>
      <c s="224" r="G6"/>
      <c s="224" r="H6"/>
      <c s="224" r="I6"/>
      <c s="224" r="J6"/>
      <c s="224" r="K6"/>
      <c s="224" r="L6"/>
      <c s="224" r="M6"/>
      <c s="224" r="N6"/>
      <c s="224" r="O6"/>
    </row>
    <row customHeight="1" r="7" ht="14.25">
      <c t="s" s="122" r="A7">
        <v>599</v>
      </c>
      <c s="224" r="F7"/>
      <c s="224" r="G7"/>
      <c s="224" r="H7"/>
      <c s="224" r="I7"/>
      <c s="224" r="J7"/>
      <c s="224" r="K7"/>
      <c s="224" r="L7"/>
      <c s="224" r="M7"/>
      <c s="224" r="N7"/>
      <c s="224" r="O7"/>
    </row>
    <row customHeight="1" r="8" ht="14.25">
      <c s="226" r="A8"/>
      <c s="226" r="B8"/>
      <c s="226" r="C8"/>
      <c s="226" r="D8"/>
      <c s="226" r="E8"/>
      <c s="224" r="F8"/>
      <c s="224" r="G8"/>
      <c s="224" r="H8"/>
      <c s="224" r="I8"/>
      <c s="224" r="J8"/>
      <c s="224" r="K8"/>
      <c s="224" r="L8"/>
      <c s="224" r="M8"/>
      <c s="224" r="N8"/>
      <c s="224" r="O8"/>
    </row>
    <row customHeight="1" r="9" ht="74.25">
      <c t="s" s="232" r="A9">
        <v>600</v>
      </c>
      <c t="s" s="233" r="B9">
        <v>601</v>
      </c>
      <c t="s" s="232" r="D9">
        <v>602</v>
      </c>
      <c t="s" s="232" r="E9">
        <v>603</v>
      </c>
      <c s="224" r="F9"/>
      <c s="224" r="G9"/>
      <c s="224" r="H9"/>
      <c s="224" r="I9"/>
      <c s="224" r="J9"/>
      <c s="224" r="K9"/>
      <c s="224" r="L9"/>
      <c s="224" r="M9"/>
      <c s="224" r="N9"/>
      <c s="224" r="O9"/>
    </row>
    <row customHeight="1" r="10" ht="15.0">
      <c s="234" r="A10">
        <v>1.0</v>
      </c>
      <c s="235" r="B10">
        <v>2.0</v>
      </c>
      <c s="234" r="D10">
        <v>3.0</v>
      </c>
      <c s="236" r="E10">
        <v>4.0</v>
      </c>
      <c s="224" r="F10"/>
      <c s="224" r="G10"/>
      <c s="224" r="H10"/>
      <c s="224" r="I10"/>
      <c s="224" r="J10"/>
      <c s="224" r="K10"/>
      <c s="224" r="L10"/>
      <c s="224" r="M10"/>
      <c s="224" r="N10"/>
      <c s="224" r="O10"/>
    </row>
    <row customHeight="1" r="11" ht="14.25">
      <c t="s" s="237" r="A11">
        <v>604</v>
      </c>
      <c t="s" s="238" r="B11">
        <v>605</v>
      </c>
      <c t="str" s="237" r="D11">
        <f>SUM(D12:D19)</f>
        <v>4146</v>
      </c>
      <c t="str" s="239" r="E11">
        <f>SUM(E12:E19)</f>
        <v>0.00</v>
      </c>
      <c s="224" r="F11"/>
      <c s="224" r="G11"/>
      <c s="224" r="H11"/>
      <c s="224" r="I11"/>
      <c s="224" r="J11"/>
      <c s="224" r="K11"/>
      <c s="224" r="L11"/>
      <c s="224" r="M11"/>
      <c s="224" r="N11"/>
      <c s="224" r="O11"/>
    </row>
    <row customHeight="1" r="12" ht="18.0">
      <c t="s" s="234" r="A12">
        <v>606</v>
      </c>
      <c s="240" r="B12"/>
      <c t="s" s="241" r="C12">
        <v>607</v>
      </c>
      <c s="234" r="D12"/>
      <c s="242" r="E12">
        <v>0.0</v>
      </c>
      <c s="224" r="F12"/>
      <c s="224" r="G12"/>
      <c s="224" r="H12"/>
      <c s="224" r="I12"/>
      <c s="224" r="J12"/>
      <c s="224" r="K12"/>
      <c s="224" r="L12"/>
      <c s="224" r="M12"/>
      <c s="224" r="N12"/>
      <c s="224" r="O12"/>
    </row>
    <row customHeight="1" r="13" ht="18.0">
      <c t="s" s="234" r="A13">
        <v>608</v>
      </c>
      <c s="240" r="B13"/>
      <c t="s" s="241" r="C13">
        <v>609</v>
      </c>
      <c s="234" r="D13"/>
      <c s="234" r="E13"/>
      <c s="224" r="F13"/>
      <c s="224" r="G13"/>
      <c s="224" r="H13"/>
      <c s="224" r="I13"/>
      <c s="224" r="J13"/>
      <c s="224" r="K13"/>
      <c s="224" r="L13"/>
      <c s="224" r="M13"/>
      <c s="224" r="N13"/>
      <c s="224" r="O13"/>
    </row>
    <row customHeight="1" r="14" ht="18.0">
      <c t="s" s="243" r="A14">
        <v>610</v>
      </c>
      <c s="240" r="B14"/>
      <c t="s" s="241" r="C14">
        <v>611</v>
      </c>
      <c s="234" r="D14">
        <v>4146.0</v>
      </c>
      <c s="234" r="E14"/>
      <c s="224" r="F14"/>
      <c s="224" r="G14"/>
      <c s="224" r="H14"/>
      <c s="224" r="I14"/>
      <c s="224" r="J14"/>
      <c s="224" r="K14"/>
      <c s="224" r="L14"/>
      <c s="224" r="M14"/>
      <c s="224" r="N14"/>
      <c s="224" r="O14"/>
    </row>
    <row customHeight="1" r="15" ht="18.0">
      <c t="s" s="243" r="A15">
        <v>612</v>
      </c>
      <c s="244" r="B15"/>
      <c t="s" s="245" r="C15">
        <v>613</v>
      </c>
      <c s="234" r="D15"/>
      <c s="234" r="E15"/>
      <c s="224" r="F15"/>
      <c s="224" r="G15"/>
      <c s="224" r="H15"/>
      <c s="224" r="I15"/>
      <c s="224" r="J15"/>
      <c s="224" r="K15"/>
      <c s="224" r="L15"/>
      <c s="224" r="M15"/>
      <c s="224" r="N15"/>
      <c s="224" r="O15"/>
    </row>
    <row customHeight="1" r="16" ht="18.0">
      <c t="s" s="243" r="A16">
        <v>614</v>
      </c>
      <c s="240" r="B16"/>
      <c t="s" s="241" r="C16">
        <v>615</v>
      </c>
      <c s="234" r="D16"/>
      <c s="234" r="E16"/>
      <c s="224" r="F16"/>
      <c s="224" r="G16"/>
      <c s="224" r="H16"/>
      <c s="224" r="I16"/>
      <c s="224" r="J16"/>
      <c s="224" r="K16"/>
      <c s="224" r="L16"/>
      <c s="224" r="M16"/>
      <c s="224" r="N16"/>
      <c s="224" r="O16"/>
    </row>
    <row customHeight="1" r="17" ht="18.0">
      <c t="s" s="243" r="A17">
        <v>616</v>
      </c>
      <c s="240" r="B17"/>
      <c t="s" s="241" r="C17">
        <v>617</v>
      </c>
      <c s="234" r="D17"/>
      <c s="234" r="E17"/>
      <c s="224" r="F17"/>
      <c s="224" r="G17"/>
      <c s="224" r="H17"/>
      <c s="224" r="I17"/>
      <c s="224" r="J17"/>
      <c s="224" r="K17"/>
      <c s="224" r="L17"/>
      <c s="224" r="M17"/>
      <c s="224" r="N17"/>
      <c s="224" r="O17"/>
    </row>
    <row customHeight="1" r="18" ht="30.0">
      <c t="s" s="234" r="A18">
        <v>618</v>
      </c>
      <c s="240" r="B18"/>
      <c t="s" s="241" r="C18">
        <v>619</v>
      </c>
      <c s="234" r="D18"/>
      <c s="234" r="E18"/>
      <c s="224" r="F18"/>
      <c s="224" r="G18"/>
      <c s="224" r="H18"/>
      <c s="224" r="I18"/>
      <c s="224" r="J18"/>
      <c s="224" r="K18"/>
      <c s="224" r="L18"/>
      <c s="224" r="M18"/>
      <c s="224" r="N18"/>
      <c s="224" r="O18"/>
    </row>
    <row customHeight="1" r="19" ht="16.5">
      <c t="s" s="243" r="A19">
        <v>620</v>
      </c>
      <c s="240" r="B19"/>
      <c t="s" s="241" r="C19">
        <v>621</v>
      </c>
      <c s="234" r="D19"/>
      <c s="234" r="E19"/>
      <c s="224" r="F19"/>
      <c s="224" r="G19"/>
      <c s="224" r="H19"/>
      <c s="224" r="I19"/>
      <c s="224" r="J19"/>
      <c s="224" r="K19"/>
      <c s="224" r="L19"/>
      <c s="224" r="M19"/>
      <c s="224" r="N19"/>
      <c s="224" r="O19"/>
    </row>
    <row customHeight="1" r="20" ht="16.5">
      <c t="s" s="232" r="A20">
        <v>622</v>
      </c>
      <c t="s" s="246" r="B20">
        <v>623</v>
      </c>
      <c s="232" r="D20"/>
      <c s="232" r="E20"/>
      <c s="224" r="F20"/>
      <c s="224" r="G20"/>
      <c s="224" r="H20"/>
      <c s="224" r="I20"/>
      <c s="224" r="J20"/>
      <c s="224" r="K20"/>
      <c s="224" r="L20"/>
      <c s="224" r="M20"/>
      <c s="224" r="N20"/>
      <c s="224" r="O20"/>
    </row>
    <row customHeight="1" r="21" ht="16.5">
      <c t="s" s="237" r="A21">
        <v>624</v>
      </c>
      <c t="s" s="238" r="B21">
        <v>625</v>
      </c>
      <c t="str" s="237" r="D21">
        <f>IF(D11-D20=FBA!F48,D11-D20,0)</f>
        <v>4146</v>
      </c>
      <c t="str" s="239" r="E21">
        <f>E11-E20</f>
        <v>0.00</v>
      </c>
      <c s="224" r="F21"/>
      <c s="224" r="G21"/>
      <c s="224" r="H21"/>
      <c s="224" r="I21"/>
      <c s="224" r="J21"/>
      <c s="224" r="K21"/>
      <c s="224" r="L21"/>
      <c s="224" r="M21"/>
      <c s="224" r="N21"/>
      <c s="224" r="O21"/>
    </row>
    <row customHeight="1" r="22" ht="12.75">
      <c s="224" r="A22"/>
      <c s="224" r="B22"/>
      <c t="s" s="247" r="C22">
        <v>626</v>
      </c>
      <c s="224" r="F22"/>
      <c s="224" r="G22"/>
      <c s="224" r="H22"/>
      <c s="224" r="I22"/>
      <c s="224" r="J22"/>
      <c s="224" r="K22"/>
      <c s="224" r="L22"/>
      <c s="224" r="M22"/>
      <c s="224" r="N22"/>
      <c s="224" r="O22"/>
    </row>
  </sheetData>
  <mergeCells count="9">
    <mergeCell ref="A5:E5"/>
    <mergeCell ref="C1:E1"/>
    <mergeCell ref="A7:E7"/>
    <mergeCell ref="B10:C10"/>
    <mergeCell ref="B9:C9"/>
    <mergeCell ref="C22:E22"/>
    <mergeCell ref="B11:C11"/>
    <mergeCell ref="B20:C20"/>
    <mergeCell ref="B21:C2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6.43"/>
    <col min="2" customWidth="1" max="2" width="30.57"/>
    <col min="3" customWidth="1" max="3" width="13.43"/>
    <col min="4" customWidth="1" max="4" width="12.0"/>
    <col min="5" customWidth="1" max="5" width="15.29"/>
    <col min="6" customWidth="1" max="6" width="15.43"/>
    <col min="7" customWidth="1" max="7" width="9.14"/>
    <col min="8" customWidth="1" max="8" width="12.14"/>
    <col min="9" customWidth="1" max="9" width="11.43"/>
    <col min="10" customWidth="1" max="10" width="13.29"/>
    <col min="11" customWidth="1" max="20" width="9.14"/>
  </cols>
  <sheetData>
    <row customHeight="1" r="1" ht="12.75">
      <c s="248" r="A1"/>
      <c s="248" r="B1"/>
      <c s="248" r="C1"/>
      <c s="248" r="D1"/>
      <c s="248" r="E1"/>
      <c s="248" r="F1"/>
      <c s="248" r="G1"/>
      <c s="249" r="H1"/>
      <c s="217" r="I1"/>
      <c s="248" r="J1"/>
      <c s="217" r="K1"/>
      <c s="217" r="L1"/>
      <c s="217" r="M1"/>
      <c s="217" r="N1"/>
      <c s="217" r="O1"/>
      <c s="217" r="P1"/>
      <c s="217" r="Q1"/>
      <c s="217" r="R1"/>
      <c s="217" r="S1"/>
      <c s="217" r="T1"/>
    </row>
    <row customHeight="1" r="2" ht="12.75">
      <c s="248" r="A2"/>
      <c s="248" r="B2"/>
      <c s="248" r="C2"/>
      <c s="248" r="D2"/>
      <c s="248" r="E2"/>
      <c s="248" r="F2"/>
      <c s="248" r="G2"/>
      <c t="s" s="250" r="H2">
        <v>627</v>
      </c>
      <c s="248" r="I2"/>
      <c s="248" r="J2"/>
      <c s="217" r="K2"/>
      <c s="217" r="L2"/>
      <c s="217" r="M2"/>
      <c s="217" r="N2"/>
      <c s="217" r="O2"/>
      <c s="217" r="P2"/>
      <c s="217" r="Q2"/>
      <c s="217" r="R2"/>
      <c s="217" r="S2"/>
      <c s="217" r="T2"/>
    </row>
    <row customHeight="1" r="3" ht="12.75">
      <c s="248" r="A3"/>
      <c s="248" r="B3"/>
      <c s="248" r="C3"/>
      <c s="248" r="D3"/>
      <c s="248" r="E3"/>
      <c s="248" r="F3"/>
      <c s="248" r="G3"/>
      <c t="s" s="250" r="H3">
        <v>628</v>
      </c>
      <c s="248" r="I3"/>
      <c s="248" r="J3"/>
      <c s="217" r="K3"/>
      <c s="217" r="L3"/>
      <c s="217" r="M3"/>
      <c s="217" r="N3"/>
      <c s="217" r="O3"/>
      <c s="217" r="P3"/>
      <c s="217" r="Q3"/>
      <c s="217" r="R3"/>
      <c s="217" r="S3"/>
      <c s="217" r="T3"/>
    </row>
    <row customHeight="1" r="4" ht="8.25">
      <c s="248" r="A4"/>
      <c s="248" r="B4"/>
      <c s="248" r="C4"/>
      <c s="248" r="D4"/>
      <c s="248" r="E4"/>
      <c s="248" r="F4"/>
      <c s="248" r="G4"/>
      <c s="248" r="H4"/>
      <c s="248" r="I4"/>
      <c s="248" r="J4"/>
      <c s="217" r="K4"/>
      <c s="217" r="L4"/>
      <c s="217" r="M4"/>
      <c s="217" r="N4"/>
      <c s="217" r="O4"/>
      <c s="217" r="P4"/>
      <c s="217" r="Q4"/>
      <c s="217" r="R4"/>
      <c s="217" r="S4"/>
      <c s="217" r="T4"/>
    </row>
    <row customHeight="1" r="5" ht="17.25">
      <c t="s" s="251" r="A5">
        <v>629</v>
      </c>
      <c s="217" r="K5"/>
      <c s="217" r="L5"/>
      <c s="217" r="M5"/>
      <c s="217" r="N5"/>
      <c s="217" r="O5"/>
      <c s="217" r="P5"/>
      <c s="217" r="Q5"/>
      <c s="217" r="R5"/>
      <c s="217" r="S5"/>
      <c s="217" r="T5"/>
    </row>
    <row customHeight="1" r="6" ht="12.75">
      <c s="248" r="A6"/>
      <c s="248" r="B6"/>
      <c s="248" r="C6"/>
      <c s="248" r="D6"/>
      <c s="248" r="E6"/>
      <c s="248" r="F6"/>
      <c s="248" r="G6"/>
      <c s="248" r="H6"/>
      <c s="248" r="I6"/>
      <c s="248" r="J6"/>
      <c s="217" r="K6"/>
      <c s="217" r="L6"/>
      <c s="217" r="M6"/>
      <c s="217" r="N6"/>
      <c s="217" r="O6"/>
      <c s="217" r="P6"/>
      <c s="217" r="Q6"/>
      <c s="217" r="R6"/>
      <c s="217" r="S6"/>
      <c s="217" r="T6"/>
    </row>
    <row customHeight="1" r="7" ht="15.75">
      <c t="s" s="252" r="A7">
        <v>630</v>
      </c>
      <c s="217" r="K7"/>
      <c s="217" r="L7"/>
      <c s="217" r="M7"/>
      <c s="217" r="N7"/>
      <c s="217" r="O7"/>
      <c s="217" r="P7"/>
      <c s="217" r="Q7"/>
      <c s="217" r="R7"/>
      <c s="217" r="S7"/>
      <c s="217" r="T7"/>
    </row>
    <row customHeight="1" r="8" ht="12.75">
      <c s="248" r="A8"/>
      <c s="248" r="B8"/>
      <c s="248" r="C8"/>
      <c s="248" r="D8"/>
      <c s="248" r="E8"/>
      <c s="248" r="F8"/>
      <c s="248" r="G8"/>
      <c s="248" r="H8"/>
      <c s="248" r="I8"/>
      <c s="248" r="J8"/>
      <c s="217" r="K8"/>
      <c s="217" r="L8"/>
      <c s="217" r="M8"/>
      <c s="217" r="N8"/>
      <c s="217" r="O8"/>
      <c s="217" r="P8"/>
      <c s="217" r="Q8"/>
      <c s="217" r="R8"/>
      <c s="217" r="S8"/>
      <c s="217" r="T8"/>
    </row>
    <row customHeight="1" r="9" ht="47.25">
      <c t="s" s="253" r="A9">
        <v>631</v>
      </c>
      <c t="s" s="253" r="B9">
        <v>632</v>
      </c>
      <c t="s" s="253" r="C9">
        <v>633</v>
      </c>
      <c t="s" s="253" r="D9">
        <v>634</v>
      </c>
      <c t="s" s="254" r="E9">
        <v>635</v>
      </c>
      <c t="s" s="254" r="G9">
        <v>636</v>
      </c>
      <c t="s" s="253" r="I9">
        <v>637</v>
      </c>
      <c t="s" s="255" r="J9">
        <v>638</v>
      </c>
      <c s="217" r="K9"/>
      <c s="217" r="L9"/>
      <c s="217" r="M9"/>
      <c s="217" r="N9"/>
      <c s="217" r="O9"/>
      <c s="217" r="P9"/>
      <c s="217" r="Q9"/>
      <c s="217" r="R9"/>
      <c s="217" r="S9"/>
      <c s="217" r="T9"/>
    </row>
    <row customHeight="1" r="10" ht="24.0">
      <c t="s" s="256" r="E10">
        <v>639</v>
      </c>
      <c t="s" s="256" r="F10">
        <v>640</v>
      </c>
      <c t="s" s="256" r="G10">
        <v>641</v>
      </c>
      <c t="s" s="256" r="H10">
        <v>642</v>
      </c>
      <c s="217" r="K10"/>
      <c s="217" r="L10"/>
      <c s="217" r="M10"/>
      <c s="217" r="N10"/>
      <c s="217" r="O10"/>
      <c s="217" r="P10"/>
      <c s="217" r="Q10"/>
      <c s="217" r="R10"/>
      <c s="217" r="S10"/>
      <c s="217" r="T10"/>
    </row>
    <row customHeight="1" r="11" ht="12.75">
      <c s="257" r="A11">
        <v>1.0</v>
      </c>
      <c s="258" r="B11">
        <v>2.0</v>
      </c>
      <c s="258" r="C11">
        <v>3.0</v>
      </c>
      <c s="258" r="D11">
        <v>4.0</v>
      </c>
      <c s="258" r="E11">
        <v>5.0</v>
      </c>
      <c s="258" r="F11">
        <v>6.0</v>
      </c>
      <c s="258" r="G11">
        <v>7.0</v>
      </c>
      <c s="257" r="H11">
        <v>8.0</v>
      </c>
      <c s="258" r="I11">
        <v>9.0</v>
      </c>
      <c s="259" r="J11">
        <v>10.0</v>
      </c>
      <c s="217" r="K11"/>
      <c s="217" r="L11"/>
      <c s="217" r="M11"/>
      <c s="217" r="N11"/>
      <c s="217" r="O11"/>
      <c s="217" r="P11"/>
      <c s="217" r="Q11"/>
      <c s="217" r="R11"/>
      <c s="217" r="S11"/>
      <c s="217" r="T11"/>
    </row>
    <row customHeight="1" r="12" ht="24.0">
      <c t="s" s="260" r="A12">
        <v>643</v>
      </c>
      <c t="s" s="261" r="B12">
        <v>644</v>
      </c>
      <c s="262" r="C12"/>
      <c s="262" r="D12">
        <v>1.0</v>
      </c>
      <c s="262" r="E12"/>
      <c s="262" r="F12"/>
      <c s="262" r="G12"/>
      <c s="262" r="H12"/>
      <c s="262" r="I12"/>
      <c t="str" s="263" r="J12">
        <f>SUM(C12:I12)</f>
        <v>1</v>
      </c>
      <c s="217" r="K12"/>
      <c s="217" r="L12"/>
      <c s="217" r="M12"/>
      <c s="217" r="N12"/>
      <c s="217" r="O12"/>
      <c s="217" r="P12"/>
      <c s="217" r="Q12"/>
      <c s="217" r="R12"/>
      <c s="217" r="S12"/>
      <c s="217" r="T12"/>
    </row>
    <row customHeight="1" r="13" ht="24.0">
      <c t="s" s="264" r="A13">
        <v>645</v>
      </c>
      <c t="s" s="265" r="B13">
        <v>646</v>
      </c>
      <c t="str" s="259" r="C13">
        <f>C14+C15</f>
        <v>0</v>
      </c>
      <c t="str" s="259" r="D13">
        <f>D14+D15</f>
        <v>112379</v>
      </c>
      <c t="str" s="259" r="E13">
        <f>E14+E15</f>
        <v>0</v>
      </c>
      <c t="str" s="259" r="F13">
        <f>F14+F15</f>
        <v>0</v>
      </c>
      <c t="str" s="259" r="G13">
        <f>G14+G15</f>
        <v>0</v>
      </c>
      <c t="str" s="259" r="H13">
        <f>H14+H15</f>
        <v>0</v>
      </c>
      <c t="str" s="259" r="I13">
        <f>I14+I15</f>
        <v>0</v>
      </c>
      <c t="str" s="263" r="J13">
        <f>SUM(C13:I13)</f>
        <v>112379</v>
      </c>
      <c s="217" r="K13"/>
      <c s="217" r="L13"/>
      <c s="217" r="M13"/>
      <c s="217" r="N13"/>
      <c s="217" r="O13"/>
      <c s="217" r="P13"/>
      <c s="217" r="Q13"/>
      <c s="217" r="R13"/>
      <c s="217" r="S13"/>
      <c s="217" r="T13"/>
    </row>
    <row customHeight="1" r="14" ht="12.75">
      <c t="s" s="256" r="A14">
        <v>647</v>
      </c>
      <c t="s" s="266" r="B14">
        <v>648</v>
      </c>
      <c s="258" r="C14"/>
      <c s="258" r="D14">
        <v>112379.0</v>
      </c>
      <c s="258" r="E14"/>
      <c s="258" r="F14"/>
      <c s="258" r="G14"/>
      <c s="258" r="H14"/>
      <c s="258" r="I14"/>
      <c t="str" s="263" r="J14">
        <f>SUM(C14:I14)</f>
        <v>112379</v>
      </c>
      <c s="217" r="K14"/>
      <c s="217" r="L14"/>
      <c s="217" r="M14"/>
      <c s="217" r="N14"/>
      <c s="217" r="O14"/>
      <c s="217" r="P14"/>
      <c s="217" r="Q14"/>
      <c s="217" r="R14"/>
      <c s="217" r="S14"/>
      <c s="217" r="T14"/>
    </row>
    <row customHeight="1" r="15" ht="24.0">
      <c t="s" s="256" r="A15">
        <v>649</v>
      </c>
      <c t="s" s="266" r="B15">
        <v>650</v>
      </c>
      <c s="258" r="C15"/>
      <c s="258" r="D15"/>
      <c s="258" r="E15"/>
      <c s="258" r="F15"/>
      <c s="258" r="G15"/>
      <c s="258" r="H15"/>
      <c s="258" r="I15"/>
      <c t="str" s="263" r="J15">
        <f>SUM(C15:I15)</f>
        <v>0</v>
      </c>
      <c s="217" r="K15"/>
      <c s="217" r="L15"/>
      <c s="217" r="M15"/>
      <c s="217" r="N15"/>
      <c s="217" r="O15"/>
      <c s="217" r="P15"/>
      <c s="217" r="Q15"/>
      <c s="217" r="R15"/>
      <c s="217" r="S15"/>
      <c s="217" r="T15"/>
    </row>
    <row customHeight="1" r="16" ht="24.0">
      <c t="s" s="264" r="A16">
        <v>651</v>
      </c>
      <c t="s" s="265" r="B16">
        <v>652</v>
      </c>
      <c t="str" s="259" r="C16">
        <f>C17+C18+C19+C20</f>
        <v>0</v>
      </c>
      <c t="str" s="259" r="D16">
        <f>D17+D18+D19+D20</f>
        <v>112379</v>
      </c>
      <c t="str" s="259" r="E16">
        <f>E17+E18+E19+E20</f>
        <v>0</v>
      </c>
      <c t="str" s="259" r="F16">
        <f>F17+F18+F19+F20</f>
        <v>0</v>
      </c>
      <c t="str" s="259" r="G16">
        <f>G17+G18+G19+G20</f>
        <v>0</v>
      </c>
      <c t="str" s="259" r="H16">
        <f>H17+H18+H19+H20</f>
        <v>0</v>
      </c>
      <c t="str" s="259" r="I16">
        <f>I17+I18+I19+I20</f>
        <v>0</v>
      </c>
      <c t="str" s="263" r="J16">
        <f>SUM(C16:I16)</f>
        <v>112379</v>
      </c>
      <c s="217" r="K16"/>
      <c s="217" r="L16"/>
      <c s="217" r="M16"/>
      <c s="217" r="N16"/>
      <c s="217" r="O16"/>
      <c s="217" r="P16"/>
      <c s="217" r="Q16"/>
      <c s="217" r="R16"/>
      <c s="217" r="S16"/>
      <c s="217" r="T16"/>
    </row>
    <row customHeight="1" r="17" ht="12.75">
      <c t="s" s="256" r="A17">
        <v>653</v>
      </c>
      <c t="s" s="266" r="B17">
        <v>654</v>
      </c>
      <c s="267" r="C17"/>
      <c s="267" r="D17"/>
      <c s="267" r="E17"/>
      <c s="267" r="F17"/>
      <c s="267" r="G17"/>
      <c s="267" r="H17"/>
      <c s="267" r="I17"/>
      <c t="str" s="263" r="J17">
        <f>SUM(C17:I17)</f>
        <v>0</v>
      </c>
      <c s="217" r="K17"/>
      <c s="217" r="L17"/>
      <c s="217" r="M17"/>
      <c s="217" r="N17"/>
      <c s="217" r="O17"/>
      <c s="217" r="P17"/>
      <c s="217" r="Q17"/>
      <c s="217" r="R17"/>
      <c s="217" r="S17"/>
      <c s="217" r="T17"/>
    </row>
    <row customHeight="1" r="18" ht="12.75">
      <c t="s" s="256" r="A18">
        <v>655</v>
      </c>
      <c t="s" s="266" r="B18">
        <v>656</v>
      </c>
      <c s="267" r="C18"/>
      <c s="267" r="D18"/>
      <c s="267" r="E18"/>
      <c s="267" r="F18"/>
      <c s="267" r="G18"/>
      <c s="267" r="H18"/>
      <c s="267" r="I18"/>
      <c t="str" s="263" r="J18">
        <f>SUM(C18:I18)</f>
        <v>0</v>
      </c>
      <c s="217" r="K18"/>
      <c s="217" r="L18"/>
      <c s="217" r="M18"/>
      <c s="217" r="N18"/>
      <c s="217" r="O18"/>
      <c s="217" r="P18"/>
      <c s="217" r="Q18"/>
      <c s="217" r="R18"/>
      <c s="217" r="S18"/>
      <c s="217" r="T18"/>
    </row>
    <row customHeight="1" r="19" ht="12.75">
      <c t="s" s="256" r="A19">
        <v>657</v>
      </c>
      <c t="s" s="266" r="B19">
        <v>658</v>
      </c>
      <c s="267" r="C19"/>
      <c s="267" r="D19">
        <v>112379.0</v>
      </c>
      <c s="267" r="E19"/>
      <c s="267" r="F19"/>
      <c s="267" r="G19"/>
      <c s="267" r="H19"/>
      <c s="267" r="I19"/>
      <c t="str" s="263" r="J19">
        <f>SUM(C19:I19)</f>
        <v>112379</v>
      </c>
      <c s="217" r="K19"/>
      <c s="217" r="L19"/>
      <c s="217" r="M19"/>
      <c s="217" r="N19"/>
      <c s="217" r="O19"/>
      <c s="217" r="P19"/>
      <c s="217" r="Q19"/>
      <c s="217" r="R19"/>
      <c s="217" r="S19"/>
      <c s="217" r="T19"/>
    </row>
    <row customHeight="1" r="20" ht="12.75">
      <c t="s" s="256" r="A20">
        <v>659</v>
      </c>
      <c t="s" s="266" r="B20">
        <v>660</v>
      </c>
      <c s="267" r="C20"/>
      <c s="267" r="D20"/>
      <c s="267" r="E20"/>
      <c s="267" r="F20"/>
      <c s="267" r="G20"/>
      <c s="267" r="H20"/>
      <c s="267" r="I20"/>
      <c t="str" s="263" r="J20">
        <f>SUM(C20:I20)</f>
        <v>0</v>
      </c>
      <c s="217" r="K20"/>
      <c s="217" r="L20"/>
      <c s="217" r="M20"/>
      <c s="217" r="N20"/>
      <c s="217" r="O20"/>
      <c s="217" r="P20"/>
      <c s="217" r="Q20"/>
      <c s="217" r="R20"/>
      <c s="217" r="S20"/>
      <c s="217" r="T20"/>
    </row>
    <row customHeight="1" r="21" ht="12.75">
      <c t="s" s="256" r="A21">
        <v>661</v>
      </c>
      <c t="s" s="266" r="B21">
        <v>662</v>
      </c>
      <c s="267" r="C21"/>
      <c s="267" r="D21"/>
      <c s="267" r="E21"/>
      <c s="267" r="F21"/>
      <c s="267" r="G21"/>
      <c s="267" r="H21"/>
      <c s="267" r="I21"/>
      <c t="str" s="263" r="J21">
        <f>SUM(C21:I21)</f>
        <v>0</v>
      </c>
      <c s="217" r="K21"/>
      <c s="217" r="L21"/>
      <c s="217" r="M21"/>
      <c s="217" r="N21"/>
      <c s="217" r="O21"/>
      <c s="217" r="P21"/>
      <c s="217" r="Q21"/>
      <c s="217" r="R21"/>
      <c s="217" r="S21"/>
      <c s="217" r="T21"/>
    </row>
    <row customHeight="1" r="22" ht="24.0">
      <c t="s" s="268" r="A22">
        <v>663</v>
      </c>
      <c t="s" s="269" r="B22">
        <v>664</v>
      </c>
      <c t="str" s="263" r="C22">
        <f>C12+C13-C16+C21</f>
        <v>0</v>
      </c>
      <c t="str" s="263" r="D22">
        <f>D12+D13-D16+D21</f>
        <v>1</v>
      </c>
      <c t="str" s="263" r="E22">
        <f>E12+E13-E16+E21</f>
        <v>0</v>
      </c>
      <c t="str" s="263" r="F22">
        <f>F12+F13-F16+F21</f>
        <v>0</v>
      </c>
      <c t="str" s="263" r="G22">
        <f>G12+G13-G16+G21</f>
        <v>0</v>
      </c>
      <c t="str" s="263" r="H22">
        <f>H12+H13-H16+H21</f>
        <v>0</v>
      </c>
      <c t="str" s="263" r="I22">
        <f>I12+I13-I16+I21</f>
        <v>0</v>
      </c>
      <c t="str" s="263" r="J22">
        <f>SUM(C22:I22)</f>
        <v>1</v>
      </c>
      <c s="217" r="K22"/>
      <c s="217" r="L22"/>
      <c s="217" r="M22"/>
      <c s="217" r="N22"/>
      <c s="217" r="O22"/>
      <c s="217" r="P22"/>
      <c s="217" r="Q22"/>
      <c s="217" r="R22"/>
      <c s="217" r="S22"/>
      <c s="217" r="T22"/>
    </row>
    <row customHeight="1" r="23" ht="24.0">
      <c t="s" s="256" r="A23">
        <v>665</v>
      </c>
      <c t="s" s="270" r="B23">
        <v>666</v>
      </c>
      <c s="267" r="C23"/>
      <c s="267" r="D23"/>
      <c s="267" r="E23"/>
      <c s="267" r="F23"/>
      <c s="267" r="G23"/>
      <c s="267" r="H23"/>
      <c s="267" r="I23"/>
      <c t="str" s="263" r="J23">
        <f>SUM(C23:I23)</f>
        <v>0</v>
      </c>
      <c s="217" r="K23"/>
      <c s="217" r="L23"/>
      <c s="217" r="M23"/>
      <c s="217" r="N23"/>
      <c s="217" r="O23"/>
      <c s="217" r="P23"/>
      <c s="217" r="Q23"/>
      <c s="217" r="R23"/>
      <c s="217" r="S23"/>
      <c s="217" r="T23"/>
    </row>
    <row customHeight="1" r="24" ht="36.0">
      <c t="s" s="256" r="A24">
        <v>667</v>
      </c>
      <c t="s" s="270" r="B24">
        <v>668</v>
      </c>
      <c s="267" r="C24"/>
      <c s="267" r="D24"/>
      <c s="267" r="E24"/>
      <c s="267" r="F24"/>
      <c s="267" r="G24"/>
      <c s="267" r="H24"/>
      <c s="267" r="I24"/>
      <c t="str" s="263" r="J24">
        <f>SUM(C24:I24)</f>
        <v>0</v>
      </c>
      <c s="217" r="K24"/>
      <c s="217" r="L24"/>
      <c s="217" r="M24"/>
      <c s="217" r="N24"/>
      <c s="217" r="O24"/>
      <c s="217" r="P24"/>
      <c s="217" r="Q24"/>
      <c s="217" r="R24"/>
      <c s="217" r="S24"/>
      <c s="217" r="T24"/>
    </row>
    <row customHeight="1" r="25" ht="24.0">
      <c t="s" s="256" r="A25">
        <v>669</v>
      </c>
      <c t="s" s="271" r="B25">
        <v>670</v>
      </c>
      <c s="267" r="C25"/>
      <c s="267" r="D25"/>
      <c s="267" r="E25"/>
      <c s="267" r="F25"/>
      <c s="267" r="G25"/>
      <c s="267" r="H25"/>
      <c s="267" r="I25"/>
      <c t="str" s="263" r="J25">
        <f>SUM(C25:I25)</f>
        <v>0</v>
      </c>
      <c s="217" r="K25"/>
      <c s="217" r="L25"/>
      <c s="217" r="M25"/>
      <c s="217" r="N25"/>
      <c s="217" r="O25"/>
      <c s="217" r="P25"/>
      <c s="217" r="Q25"/>
      <c s="217" r="R25"/>
      <c s="217" r="S25"/>
      <c s="217" r="T25"/>
    </row>
    <row customHeight="1" r="26" ht="24.0">
      <c t="s" s="256" r="A26">
        <v>671</v>
      </c>
      <c t="s" s="271" r="B26">
        <v>672</v>
      </c>
      <c s="267" r="C26"/>
      <c s="267" r="D26"/>
      <c s="267" r="E26"/>
      <c s="267" r="F26"/>
      <c s="267" r="G26"/>
      <c s="267" r="H26"/>
      <c s="267" r="I26"/>
      <c t="str" s="263" r="J26">
        <f>SUM(C26:I26)</f>
        <v>0</v>
      </c>
      <c s="217" r="K26"/>
      <c s="217" r="L26"/>
      <c s="217" r="M26"/>
      <c s="217" r="N26"/>
      <c s="217" r="O26"/>
      <c s="217" r="P26"/>
      <c s="217" r="Q26"/>
      <c s="217" r="R26"/>
      <c s="217" r="S26"/>
      <c s="217" r="T26"/>
    </row>
    <row customHeight="1" r="27" ht="48.0">
      <c t="s" s="264" r="A27">
        <v>673</v>
      </c>
      <c t="s" s="272" r="B27">
        <v>674</v>
      </c>
      <c t="str" s="263" r="C27">
        <f>C28+C29+C30+C31</f>
        <v>0</v>
      </c>
      <c t="str" s="263" r="D27">
        <f>D28+D29+D30+D31</f>
        <v>0</v>
      </c>
      <c t="str" s="263" r="E27">
        <f>E28+E29+E30+E31</f>
        <v>0</v>
      </c>
      <c t="str" s="263" r="F27">
        <f>F28+F29+F30+F31</f>
        <v>0</v>
      </c>
      <c t="str" s="263" r="G27">
        <f>G28+G29+G30+G31</f>
        <v>0</v>
      </c>
      <c t="str" s="263" r="H27">
        <f>H28+H29+H30+H31</f>
        <v>0</v>
      </c>
      <c t="str" s="263" r="I27">
        <f>I28+I29+I30+I31</f>
        <v>0</v>
      </c>
      <c t="str" s="263" r="J27">
        <f>SUM(C27:I27)</f>
        <v>0</v>
      </c>
      <c s="217" r="K27"/>
      <c s="217" r="L27"/>
      <c s="217" r="M27"/>
      <c s="217" r="N27"/>
      <c s="217" r="O27"/>
      <c s="217" r="P27"/>
      <c s="217" r="Q27"/>
      <c s="217" r="R27"/>
      <c s="217" r="S27"/>
      <c s="217" r="T27"/>
    </row>
    <row customHeight="1" r="28" ht="12.75">
      <c t="s" s="256" r="A28">
        <v>675</v>
      </c>
      <c t="s" s="271" r="B28">
        <v>676</v>
      </c>
      <c s="267" r="C28"/>
      <c s="267" r="D28"/>
      <c s="267" r="E28"/>
      <c s="267" r="F28"/>
      <c s="267" r="G28"/>
      <c s="267" r="H28"/>
      <c s="267" r="I28"/>
      <c t="str" s="263" r="J28">
        <f>SUM(C28:I28)</f>
        <v>0</v>
      </c>
      <c s="217" r="K28"/>
      <c s="217" r="L28"/>
      <c s="217" r="M28"/>
      <c s="217" r="N28"/>
      <c s="217" r="O28"/>
      <c s="217" r="P28"/>
      <c s="217" r="Q28"/>
      <c s="217" r="R28"/>
      <c s="217" r="S28"/>
      <c s="217" r="T28"/>
    </row>
    <row customHeight="1" r="29" ht="12.75">
      <c t="s" s="256" r="A29">
        <v>677</v>
      </c>
      <c t="s" s="271" r="B29">
        <v>678</v>
      </c>
      <c s="267" r="C29"/>
      <c s="267" r="D29"/>
      <c s="267" r="E29"/>
      <c s="267" r="F29"/>
      <c s="267" r="G29"/>
      <c s="267" r="H29"/>
      <c s="267" r="I29"/>
      <c t="str" s="263" r="J29">
        <f>SUM(C29:I29)</f>
        <v>0</v>
      </c>
      <c s="217" r="K29"/>
      <c s="217" r="L29"/>
      <c s="217" r="M29"/>
      <c s="217" r="N29"/>
      <c s="217" r="O29"/>
      <c s="217" r="P29"/>
      <c s="217" r="Q29"/>
      <c s="217" r="R29"/>
      <c s="217" r="S29"/>
      <c s="217" r="T29"/>
    </row>
    <row customHeight="1" r="30" ht="12.75">
      <c t="s" s="256" r="A30">
        <v>679</v>
      </c>
      <c t="s" s="271" r="B30">
        <v>680</v>
      </c>
      <c s="267" r="C30"/>
      <c s="267" r="D30"/>
      <c s="267" r="E30"/>
      <c s="267" r="F30"/>
      <c s="267" r="G30"/>
      <c s="267" r="H30"/>
      <c s="267" r="I30"/>
      <c t="str" s="263" r="J30">
        <f>SUM(C30:I30)</f>
        <v>0</v>
      </c>
      <c s="217" r="K30"/>
      <c s="217" r="L30"/>
      <c s="217" r="M30"/>
      <c s="217" r="N30"/>
      <c s="217" r="O30"/>
      <c s="217" r="P30"/>
      <c s="217" r="Q30"/>
      <c s="217" r="R30"/>
      <c s="217" r="S30"/>
      <c s="217" r="T30"/>
    </row>
    <row customHeight="1" r="31" ht="12.75">
      <c t="s" s="256" r="A31">
        <v>681</v>
      </c>
      <c t="s" s="271" r="B31">
        <v>682</v>
      </c>
      <c s="267" r="C31"/>
      <c s="267" r="D31"/>
      <c s="267" r="E31"/>
      <c s="267" r="F31"/>
      <c s="267" r="G31"/>
      <c s="267" r="H31"/>
      <c s="267" r="I31"/>
      <c t="str" s="263" r="J31">
        <f>SUM(C31:I31)</f>
        <v>0</v>
      </c>
      <c s="217" r="K31"/>
      <c s="217" r="L31"/>
      <c s="217" r="M31"/>
      <c s="217" r="N31"/>
      <c s="217" r="O31"/>
      <c s="217" r="P31"/>
      <c s="217" r="Q31"/>
      <c s="217" r="R31"/>
      <c s="217" r="S31"/>
      <c s="217" r="T31"/>
    </row>
    <row customHeight="1" r="32" ht="12.75">
      <c t="s" s="256" r="A32">
        <v>683</v>
      </c>
      <c t="s" s="271" r="B32">
        <v>684</v>
      </c>
      <c s="267" r="C32"/>
      <c s="267" r="D32"/>
      <c s="267" r="E32"/>
      <c s="267" r="F32"/>
      <c s="267" r="G32"/>
      <c s="267" r="H32"/>
      <c s="267" r="I32"/>
      <c t="str" s="263" r="J32">
        <f>SUM(C32:I32)</f>
        <v>0</v>
      </c>
      <c s="217" r="K32"/>
      <c s="217" r="L32"/>
      <c s="217" r="M32"/>
      <c s="217" r="N32"/>
      <c s="217" r="O32"/>
      <c s="217" r="P32"/>
      <c s="217" r="Q32"/>
      <c s="217" r="R32"/>
      <c s="217" r="S32"/>
      <c s="217" r="T32"/>
    </row>
    <row customHeight="1" r="33" ht="27.75">
      <c t="s" s="268" r="A33">
        <v>685</v>
      </c>
      <c t="s" s="273" r="B33">
        <v>686</v>
      </c>
      <c t="str" s="263" r="C33">
        <f>C23+C24+C25-C26+C32</f>
        <v>0</v>
      </c>
      <c t="str" s="263" r="D33">
        <f>D23+D24+D25-D26+D32</f>
        <v>0</v>
      </c>
      <c t="str" s="263" r="E33">
        <f>E23+E24+E25-E26+E32</f>
        <v>0</v>
      </c>
      <c t="str" s="263" r="F33">
        <f>F23+F24+F25-F26+F32</f>
        <v>0</v>
      </c>
      <c t="str" s="263" r="G33">
        <f>G23+G24+G25-G26+G32</f>
        <v>0</v>
      </c>
      <c t="str" s="263" r="H33">
        <f>H23+H24+H25-H26+H32</f>
        <v>0</v>
      </c>
      <c t="str" s="263" r="I33">
        <f>I23+I24+I25-I26+I32</f>
        <v>0</v>
      </c>
      <c t="str" s="263" r="J33">
        <f>SUM(C33:I33)</f>
        <v>0</v>
      </c>
      <c s="217" r="K33"/>
      <c s="217" r="L33"/>
      <c s="217" r="M33"/>
      <c s="217" r="N33"/>
      <c s="217" r="O33"/>
      <c s="217" r="P33"/>
      <c s="217" r="Q33"/>
      <c s="217" r="R33"/>
      <c s="217" r="S33"/>
      <c s="217" r="T33"/>
    </row>
    <row customHeight="1" r="34" ht="24.0">
      <c t="s" s="268" r="A34">
        <v>687</v>
      </c>
      <c t="s" s="273" r="B34">
        <v>688</v>
      </c>
      <c t="str" s="263" r="C34">
        <f>IF(C22-C33=FBA!F43,C22-C33,0)</f>
        <v>0</v>
      </c>
      <c t="str" s="263" r="D34">
        <f>IF(D22-D33=FBA!F44,D22-D33,0)</f>
        <v>1</v>
      </c>
      <c t="str" s="263" r="E34">
        <f>E22-E33</f>
        <v>0</v>
      </c>
      <c t="str" s="263" r="F34">
        <f>F22-F33</f>
        <v>0</v>
      </c>
      <c t="str" s="263" r="G34">
        <f>G22-G33</f>
        <v>0</v>
      </c>
      <c t="str" s="263" r="H34">
        <f>H22-H33</f>
        <v>0</v>
      </c>
      <c t="str" s="263" r="I34">
        <f>IF(I22-I33=FBA!F47,I22-I33,0)</f>
        <v>0</v>
      </c>
      <c t="str" s="263" r="J34">
        <f>IF(SUM(C34:I34)=FBA!F42,SUM(C34:I34),0)</f>
        <v>1</v>
      </c>
      <c s="217" r="K34"/>
      <c s="217" r="L34"/>
      <c s="217" r="M34"/>
      <c s="217" r="N34"/>
      <c s="217" r="O34"/>
      <c s="217" r="P34"/>
      <c s="217" r="Q34"/>
      <c s="217" r="R34"/>
      <c s="217" r="S34"/>
      <c s="217" r="T34"/>
    </row>
    <row customHeight="1" r="35" ht="24.0">
      <c t="s" s="268" r="A35">
        <v>689</v>
      </c>
      <c t="s" s="273" r="B35">
        <v>690</v>
      </c>
      <c s="263" r="C35"/>
      <c s="263" r="D35">
        <v>1.0</v>
      </c>
      <c t="str" s="263" r="E35">
        <f>E12-E23</f>
        <v>0</v>
      </c>
      <c t="str" s="263" r="F35">
        <f>F12-F23</f>
        <v>0</v>
      </c>
      <c t="str" s="263" r="G35">
        <f>G12-G23</f>
        <v>0</v>
      </c>
      <c t="str" s="263" r="H35">
        <f>H12-H23</f>
        <v>0</v>
      </c>
      <c s="263" r="I35">
        <v>0.0</v>
      </c>
      <c s="263" r="J35">
        <v>1.0</v>
      </c>
      <c s="217" r="K35"/>
      <c s="217" r="L35"/>
      <c s="217" r="M35"/>
      <c s="217" r="N35"/>
      <c s="217" r="O35"/>
      <c s="217" r="P35"/>
      <c s="217" r="Q35"/>
      <c s="217" r="R35"/>
      <c s="217" r="S35"/>
      <c s="217" r="T35"/>
    </row>
    <row customHeight="1" r="36" ht="15.0">
      <c s="248" r="A36"/>
      <c s="248" r="B36"/>
      <c s="248" r="C36"/>
      <c s="248" r="D36"/>
      <c t="s" s="274" r="E36">
        <v>691</v>
      </c>
      <c s="248" r="F36"/>
      <c s="248" r="G36"/>
      <c s="248" r="H36"/>
      <c s="248" r="I36"/>
      <c s="248" r="J36"/>
      <c s="217" r="K36"/>
      <c s="217" r="L36"/>
      <c s="217" r="M36"/>
      <c s="217" r="N36"/>
      <c s="217" r="O36"/>
      <c s="217" r="P36"/>
      <c s="217" r="Q36"/>
      <c s="217" r="R36"/>
      <c s="217" r="S36"/>
      <c s="217" r="T36"/>
    </row>
    <row customHeight="1" r="37" ht="12.75">
      <c t="s" s="84" r="A37">
        <v>692</v>
      </c>
      <c s="248" r="H37"/>
      <c s="248" r="I37"/>
      <c s="248" r="J37"/>
      <c s="217" r="K37"/>
      <c s="217" r="L37"/>
      <c s="217" r="M37"/>
      <c s="217" r="N37"/>
      <c s="217" r="O37"/>
      <c s="217" r="P37"/>
      <c s="217" r="Q37"/>
      <c s="217" r="R37"/>
      <c s="217" r="S37"/>
      <c s="217" r="T37"/>
    </row>
    <row customHeight="1" r="38" ht="12.75">
      <c s="248" r="A38"/>
      <c s="248" r="B38"/>
      <c s="248" r="C38"/>
      <c s="248" r="D38"/>
      <c s="248" r="E38"/>
      <c s="248" r="F38"/>
      <c s="248" r="G38"/>
      <c s="248" r="H38"/>
      <c s="248" r="I38"/>
      <c s="248" r="J38"/>
      <c s="217" r="K38"/>
      <c s="217" r="L38"/>
      <c s="217" r="M38"/>
      <c s="217" r="N38"/>
      <c s="217" r="O38"/>
      <c s="217" r="P38"/>
      <c s="217" r="Q38"/>
      <c s="217" r="R38"/>
      <c s="217" r="S38"/>
      <c s="217" r="T38"/>
    </row>
  </sheetData>
  <mergeCells count="11">
    <mergeCell ref="C9:C10"/>
    <mergeCell ref="A9:A10"/>
    <mergeCell ref="B9:B10"/>
    <mergeCell ref="A37:G37"/>
    <mergeCell ref="G9:H9"/>
    <mergeCell ref="J9:J10"/>
    <mergeCell ref="I9:I10"/>
    <mergeCell ref="D9:D10"/>
    <mergeCell ref="E9:F9"/>
    <mergeCell ref="A5:J5"/>
    <mergeCell ref="A7:J7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5.57"/>
    <col min="2" customWidth="1" max="2" width="1.86"/>
    <col min="3" customWidth="1" max="3" width="52.0"/>
    <col min="4" customWidth="1" max="5" width="15.71"/>
    <col min="6" customWidth="1" max="15" width="9.14"/>
  </cols>
  <sheetData>
    <row customHeight="1" r="1" ht="12.75">
      <c s="8" r="A1"/>
      <c s="8" r="B1"/>
      <c s="8" r="C1"/>
      <c s="8" r="D1"/>
      <c s="144" r="E1"/>
      <c s="8" r="F1"/>
      <c s="8" r="G1"/>
      <c s="8" r="H1"/>
      <c s="8" r="I1"/>
      <c s="8" r="J1"/>
      <c s="8" r="K1"/>
      <c s="8" r="L1"/>
      <c s="8" r="M1"/>
      <c s="8" r="N1"/>
      <c s="8" r="O1"/>
    </row>
    <row customHeight="1" r="2" ht="12.75">
      <c s="275" r="A2"/>
      <c s="275" r="B2"/>
      <c s="275" r="C2"/>
      <c s="230" r="D2"/>
      <c t="s" s="276" r="E2">
        <v>693</v>
      </c>
      <c s="8" r="F2"/>
      <c s="8" r="G2"/>
      <c s="8" r="H2"/>
      <c s="8" r="I2"/>
      <c s="8" r="J2"/>
      <c s="8" r="K2"/>
      <c s="8" r="L2"/>
      <c s="8" r="M2"/>
      <c s="8" r="N2"/>
      <c s="8" r="O2"/>
    </row>
    <row customHeight="1" r="3" ht="12.75">
      <c s="275" r="A3"/>
      <c s="275" r="B3"/>
      <c s="277" r="C3"/>
      <c t="s" s="278" r="D3">
        <v>694</v>
      </c>
      <c s="278" r="E3"/>
      <c s="8" r="F3"/>
      <c s="8" r="G3"/>
      <c s="8" r="H3"/>
      <c s="8" r="I3"/>
      <c s="8" r="J3"/>
      <c s="8" r="K3"/>
      <c s="8" r="L3"/>
      <c s="8" r="M3"/>
      <c s="8" r="N3"/>
      <c s="8" r="O3"/>
    </row>
    <row customHeight="1" r="4" ht="12.75">
      <c s="275" r="A4"/>
      <c s="275" r="B4"/>
      <c s="277" r="C4"/>
      <c s="278" r="D4"/>
      <c s="278" r="E4"/>
      <c s="8" r="F4"/>
      <c s="8" r="G4"/>
      <c s="8" r="H4"/>
      <c s="8" r="I4"/>
      <c s="8" r="J4"/>
      <c s="8" r="K4"/>
      <c s="8" r="L4"/>
      <c s="8" r="M4"/>
      <c s="8" r="N4"/>
      <c s="8" r="O4"/>
    </row>
    <row customHeight="1" r="5" ht="33.0">
      <c t="s" s="279" r="A5">
        <v>695</v>
      </c>
      <c s="8" r="F5"/>
      <c s="8" r="G5"/>
      <c s="8" r="H5"/>
      <c s="8" r="I5"/>
      <c s="8" r="J5"/>
      <c s="8" r="K5"/>
      <c s="8" r="L5"/>
      <c s="8" r="M5"/>
      <c s="8" r="N5"/>
      <c s="8" r="O5"/>
    </row>
    <row customHeight="1" r="6" ht="12.75">
      <c s="279" r="A6"/>
      <c s="279" r="B6"/>
      <c s="279" r="C6"/>
      <c s="279" r="D6"/>
      <c s="279" r="E6"/>
      <c s="8" r="F6"/>
      <c s="8" r="G6"/>
      <c s="8" r="H6"/>
      <c s="8" r="I6"/>
      <c s="8" r="J6"/>
      <c s="8" r="K6"/>
      <c s="8" r="L6"/>
      <c s="8" r="M6"/>
      <c s="8" r="N6"/>
      <c s="8" r="O6"/>
    </row>
    <row customHeight="1" r="7" ht="15.0">
      <c t="s" s="279" r="A7">
        <v>696</v>
      </c>
      <c s="8" r="F7"/>
      <c s="8" r="G7"/>
      <c s="8" r="H7"/>
      <c s="8" r="I7"/>
      <c s="8" r="J7"/>
      <c s="8" r="K7"/>
      <c s="8" r="L7"/>
      <c s="8" r="M7"/>
      <c s="8" r="N7"/>
      <c s="8" r="O7"/>
    </row>
    <row customHeight="1" r="8" ht="12.75">
      <c s="275" r="A8"/>
      <c s="275" r="B8"/>
      <c s="275" r="C8"/>
      <c s="275" r="D8"/>
      <c s="275" r="E8"/>
      <c s="8" r="F8"/>
      <c s="8" r="G8"/>
      <c s="8" r="H8"/>
      <c s="8" r="I8"/>
      <c s="8" r="J8"/>
      <c s="8" r="K8"/>
      <c s="8" r="L8"/>
      <c s="8" r="M8"/>
      <c s="8" r="N8"/>
      <c s="8" r="O8"/>
    </row>
    <row customHeight="1" r="9" ht="38.25">
      <c t="s" s="13" r="A9">
        <v>697</v>
      </c>
      <c t="s" s="280" r="B9">
        <v>698</v>
      </c>
      <c t="s" s="13" r="D9">
        <v>699</v>
      </c>
      <c t="s" s="13" r="E9">
        <v>700</v>
      </c>
      <c s="8" r="F9"/>
      <c s="8" r="G9"/>
      <c s="8" r="H9"/>
      <c s="8" r="I9"/>
      <c s="8" r="J9"/>
      <c s="8" r="K9"/>
      <c s="8" r="L9"/>
      <c s="8" r="M9"/>
      <c s="8" r="N9"/>
      <c s="8" r="O9"/>
    </row>
    <row customHeight="1" r="10" ht="12.75">
      <c s="281" r="A10">
        <v>1.0</v>
      </c>
      <c s="281" r="B10">
        <v>2.0</v>
      </c>
      <c s="281" r="D10">
        <v>3.0</v>
      </c>
      <c s="281" r="E10">
        <v>4.0</v>
      </c>
      <c s="8" r="F10"/>
      <c s="8" r="G10"/>
      <c s="8" r="H10"/>
      <c s="8" r="I10"/>
      <c s="8" r="J10"/>
      <c s="8" r="K10"/>
      <c s="8" r="L10"/>
      <c s="8" r="M10"/>
      <c s="8" r="N10"/>
      <c s="8" r="O10"/>
    </row>
    <row customHeight="1" r="11" ht="15.0">
      <c t="s" s="16" r="A11">
        <v>701</v>
      </c>
      <c t="s" s="282" r="B11">
        <v>702</v>
      </c>
      <c t="str" s="23" r="D11">
        <f>IF(D12+D13+D14+D15+D16+D17+D18=VRA!H29,D12+D13+D14+D15+D16+D17+D18,0)</f>
        <v>31808</v>
      </c>
      <c s="23" r="E11">
        <v>24575.0</v>
      </c>
      <c s="8" r="F11"/>
      <c s="8" r="G11"/>
      <c s="8" r="H11"/>
      <c s="8" r="I11"/>
      <c s="8" r="J11"/>
      <c s="8" r="K11"/>
      <c s="8" r="L11"/>
      <c s="8" r="M11"/>
      <c s="8" r="N11"/>
      <c s="8" r="O11"/>
    </row>
    <row customHeight="1" r="12" ht="15.0">
      <c t="s" s="60" r="A12">
        <v>703</v>
      </c>
      <c s="87" r="B12"/>
      <c t="s" s="283" r="C12">
        <v>704</v>
      </c>
      <c s="284" r="D12"/>
      <c s="74" r="E12"/>
      <c s="8" r="F12"/>
      <c s="8" r="G12"/>
      <c s="8" r="H12"/>
      <c s="8" r="I12"/>
      <c s="8" r="J12"/>
      <c s="8" r="K12"/>
      <c s="8" r="L12"/>
      <c s="8" r="M12"/>
      <c s="8" r="N12"/>
      <c s="8" r="O12"/>
    </row>
    <row customHeight="1" r="13" ht="15.0">
      <c t="s" s="60" r="A13">
        <v>705</v>
      </c>
      <c s="87" r="B13"/>
      <c t="s" s="283" r="C13">
        <v>706</v>
      </c>
      <c s="284" r="D13"/>
      <c s="74" r="E13"/>
      <c s="8" r="F13"/>
      <c s="8" r="G13"/>
      <c s="8" r="H13"/>
      <c s="8" r="I13"/>
      <c s="8" r="J13"/>
      <c s="8" r="K13"/>
      <c s="8" r="L13"/>
      <c s="8" r="M13"/>
      <c s="8" r="N13"/>
      <c s="8" r="O13"/>
    </row>
    <row customHeight="1" r="14" ht="15.0">
      <c t="s" s="60" r="A14">
        <v>707</v>
      </c>
      <c s="285" r="B14"/>
      <c t="s" s="283" r="C14">
        <v>708</v>
      </c>
      <c s="284" r="D14"/>
      <c s="74" r="E14"/>
      <c s="8" r="F14"/>
      <c s="8" r="G14"/>
      <c s="8" r="H14"/>
      <c s="8" r="I14"/>
      <c s="8" r="J14"/>
      <c s="8" r="K14"/>
      <c s="8" r="L14"/>
      <c s="8" r="M14"/>
      <c s="8" r="N14"/>
      <c s="8" r="O14"/>
    </row>
    <row customHeight="1" r="15" ht="15.0">
      <c t="s" s="57" r="A15">
        <v>709</v>
      </c>
      <c s="286" r="B15"/>
      <c t="s" s="283" r="C15">
        <v>710</v>
      </c>
      <c s="284" r="D15"/>
      <c s="74" r="E15"/>
      <c s="8" r="F15"/>
      <c s="8" r="G15"/>
      <c s="8" r="H15"/>
      <c s="8" r="I15"/>
      <c s="8" r="J15"/>
      <c s="8" r="K15"/>
      <c s="8" r="L15"/>
      <c s="8" r="M15"/>
      <c s="8" r="N15"/>
      <c s="8" r="O15"/>
    </row>
    <row customHeight="1" r="16" ht="15.0">
      <c t="s" s="57" r="A16">
        <v>711</v>
      </c>
      <c s="286" r="B16"/>
      <c t="s" s="283" r="C16">
        <v>712</v>
      </c>
      <c s="284" r="D16"/>
      <c s="74" r="E16"/>
      <c s="8" r="F16"/>
      <c s="8" r="G16"/>
      <c s="8" r="H16"/>
      <c s="8" r="I16"/>
      <c s="8" r="J16"/>
      <c s="8" r="K16"/>
      <c s="8" r="L16"/>
      <c s="8" r="M16"/>
      <c s="8" r="N16"/>
      <c s="8" r="O16"/>
    </row>
    <row customHeight="1" r="17" ht="15.0">
      <c t="s" s="57" r="A17">
        <v>713</v>
      </c>
      <c s="286" r="B17"/>
      <c t="s" s="283" r="C17">
        <v>714</v>
      </c>
      <c s="284" r="D17">
        <v>27019.0</v>
      </c>
      <c s="60" r="E17">
        <v>16421.0</v>
      </c>
      <c s="8" r="F17"/>
      <c s="8" r="G17"/>
      <c s="8" r="H17"/>
      <c s="8" r="I17"/>
      <c s="8" r="J17"/>
      <c s="8" r="K17"/>
      <c s="8" r="L17"/>
      <c s="8" r="M17"/>
      <c s="8" r="N17"/>
      <c s="8" r="O17"/>
    </row>
    <row customHeight="1" r="18" ht="15.0">
      <c t="s" s="57" r="A18">
        <v>715</v>
      </c>
      <c s="286" r="B18"/>
      <c t="s" s="283" r="C18">
        <v>716</v>
      </c>
      <c s="284" r="D18">
        <v>4789.0</v>
      </c>
      <c s="60" r="E18">
        <v>8154.0</v>
      </c>
      <c s="8" r="F18"/>
      <c s="8" r="G18"/>
      <c s="8" r="H18"/>
      <c s="8" r="I18"/>
      <c s="8" r="J18"/>
      <c s="8" r="K18"/>
      <c s="8" r="L18"/>
      <c s="8" r="M18"/>
      <c s="8" r="N18"/>
      <c s="8" r="O18"/>
    </row>
    <row customHeight="1" r="19" ht="15.0">
      <c s="16" r="A19">
        <v>2.0</v>
      </c>
      <c t="s" s="75" r="B19">
        <v>717</v>
      </c>
      <c t="str" s="23" r="D19">
        <f>IF(D20+D21+D22+D23+D24=VRA!H48,D20+D21+D22+D23+D24,0)</f>
        <v>0</v>
      </c>
      <c t="str" s="23" r="E19">
        <f>IF(E20+E21+E22+E23+E24=VRA!I48,E20+E21+E22+E23+E24,0)</f>
        <v>0</v>
      </c>
      <c s="8" r="F19"/>
      <c s="8" r="G19"/>
      <c s="8" r="H19"/>
      <c s="8" r="I19"/>
      <c s="8" r="J19"/>
      <c s="8" r="K19"/>
      <c s="8" r="L19"/>
      <c s="8" r="M19"/>
      <c s="8" r="N19"/>
      <c s="8" r="O19"/>
    </row>
    <row customHeight="1" r="20" ht="15.0">
      <c t="s" s="60" r="A20">
        <v>718</v>
      </c>
      <c s="63" r="B20"/>
      <c t="s" s="283" r="C20">
        <v>719</v>
      </c>
      <c s="60" r="D20"/>
      <c s="74" r="E20"/>
      <c s="8" r="F20"/>
      <c s="8" r="G20"/>
      <c s="8" r="H20"/>
      <c s="8" r="I20"/>
      <c s="8" r="J20"/>
      <c s="8" r="K20"/>
      <c s="8" r="L20"/>
      <c s="8" r="M20"/>
      <c s="8" r="N20"/>
      <c s="8" r="O20"/>
    </row>
    <row customHeight="1" r="21" ht="15.0">
      <c t="s" s="60" r="A21">
        <v>720</v>
      </c>
      <c s="63" r="B21"/>
      <c t="s" s="283" r="C21">
        <v>721</v>
      </c>
      <c s="60" r="D21"/>
      <c s="74" r="E21"/>
      <c s="8" r="F21"/>
      <c s="8" r="G21"/>
      <c s="8" r="H21"/>
      <c s="8" r="I21"/>
      <c s="8" r="J21"/>
      <c s="8" r="K21"/>
      <c s="8" r="L21"/>
      <c s="8" r="M21"/>
      <c s="8" r="N21"/>
      <c s="8" r="O21"/>
    </row>
    <row customHeight="1" r="22" ht="15.0">
      <c t="s" s="60" r="A22">
        <v>722</v>
      </c>
      <c s="285" r="B22"/>
      <c t="s" s="287" r="C22">
        <v>723</v>
      </c>
      <c s="60" r="D22"/>
      <c s="74" r="E22"/>
      <c s="8" r="F22"/>
      <c s="8" r="G22"/>
      <c s="8" r="H22"/>
      <c s="8" r="I22"/>
      <c s="8" r="J22"/>
      <c s="8" r="K22"/>
      <c s="8" r="L22"/>
      <c s="8" r="M22"/>
      <c s="8" r="N22"/>
      <c s="8" r="O22"/>
    </row>
    <row customHeight="1" r="23" ht="15.0">
      <c t="s" s="60" r="A23">
        <v>724</v>
      </c>
      <c s="285" r="B23"/>
      <c t="s" s="287" r="C23">
        <v>725</v>
      </c>
      <c s="60" r="D23"/>
      <c s="74" r="E23"/>
      <c s="8" r="F23"/>
      <c s="8" r="G23"/>
      <c s="8" r="H23"/>
      <c s="8" r="I23"/>
      <c s="8" r="J23"/>
      <c s="8" r="K23"/>
      <c s="8" r="L23"/>
      <c s="8" r="M23"/>
      <c s="8" r="N23"/>
      <c s="8" r="O23"/>
    </row>
    <row customHeight="1" r="24" ht="15.0">
      <c t="s" s="60" r="A24">
        <v>726</v>
      </c>
      <c s="210" r="B24"/>
      <c t="s" s="287" r="C24">
        <v>727</v>
      </c>
      <c s="60" r="D24"/>
      <c s="74" r="E24"/>
      <c s="8" r="F24"/>
      <c s="8" r="G24"/>
      <c s="8" r="H24"/>
      <c s="8" r="I24"/>
      <c s="8" r="J24"/>
      <c s="8" r="K24"/>
      <c s="8" r="L24"/>
      <c s="8" r="M24"/>
      <c s="8" r="N24"/>
      <c s="8" r="O24"/>
    </row>
    <row customHeight="1" r="25" ht="12.75">
      <c t="s" s="159" r="A25">
        <v>728</v>
      </c>
      <c s="288" r="B25"/>
      <c s="288" r="C25"/>
      <c s="143" r="D25"/>
      <c s="143" r="E25"/>
      <c s="8" r="F25"/>
      <c s="8" r="G25"/>
      <c s="8" r="H25"/>
      <c s="8" r="I25"/>
      <c s="8" r="J25"/>
      <c s="8" r="K25"/>
      <c s="8" r="L25"/>
      <c s="8" r="M25"/>
      <c s="8" r="N25"/>
      <c s="8" r="O25"/>
    </row>
    <row customHeight="1" r="26" ht="12.75">
      <c t="s" s="289" r="A26">
        <v>729</v>
      </c>
      <c s="8" r="F26"/>
      <c s="8" r="G26"/>
      <c s="8" r="H26"/>
      <c s="8" r="I26"/>
      <c s="8" r="J26"/>
      <c s="8" r="K26"/>
      <c s="8" r="L26"/>
      <c s="8" r="M26"/>
      <c s="8" r="N26"/>
      <c s="8" r="O26"/>
    </row>
    <row customHeight="1" r="27" ht="12.75">
      <c t="s" s="290" r="A27">
        <v>730</v>
      </c>
      <c s="8" r="F27"/>
      <c s="8" r="G27"/>
      <c s="8" r="H27"/>
      <c s="8" r="I27"/>
      <c s="8" r="J27"/>
      <c s="8" r="K27"/>
      <c s="8" r="L27"/>
      <c s="8" r="M27"/>
      <c s="8" r="N27"/>
      <c s="8" r="O27"/>
    </row>
  </sheetData>
  <mergeCells count="8">
    <mergeCell ref="A27:E27"/>
    <mergeCell ref="B10:C10"/>
    <mergeCell ref="B11:C11"/>
    <mergeCell ref="B19:C19"/>
    <mergeCell ref="A5:E5"/>
    <mergeCell ref="A7:E7"/>
    <mergeCell ref="B9:C9"/>
    <mergeCell ref="A26:E26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5.86"/>
    <col min="2" customWidth="1" max="2" width="0.29"/>
    <col min="3" customWidth="1" max="3" width="1.57"/>
    <col min="4" customWidth="1" max="4" width="20.14"/>
    <col min="5" customWidth="1" max="5" width="7.29"/>
    <col min="6" customWidth="1" max="6" width="7.57"/>
    <col min="7" customWidth="1" max="7" width="7.71"/>
    <col min="8" customWidth="1" max="9" width="8.29"/>
    <col min="10" customWidth="1" max="10" width="9.29"/>
    <col min="11" customWidth="1" max="11" width="9.0"/>
    <col min="12" customWidth="1" max="12" width="8.29"/>
    <col min="13" customWidth="1" max="13" width="7.86"/>
    <col min="14" customWidth="1" max="14" width="8.29"/>
    <col min="15" customWidth="1" max="15" width="10.57"/>
    <col min="16" customWidth="1" max="18" width="8.29"/>
    <col min="19" customWidth="1" max="28" width="9.14"/>
  </cols>
  <sheetData>
    <row customHeight="1" r="1" ht="12.75">
      <c s="87" r="A1"/>
      <c s="8" r="B1"/>
      <c s="8" r="C1"/>
      <c s="8" r="D1"/>
      <c s="8" r="E1"/>
      <c s="8" r="F1"/>
      <c s="8" r="G1"/>
      <c s="8" r="H1"/>
      <c s="8" r="I1"/>
      <c s="8" r="J1"/>
      <c s="8" r="K1"/>
      <c s="8" r="L1"/>
      <c s="8" r="M1"/>
      <c s="114" r="N1"/>
      <c s="8" r="O1"/>
      <c s="8" r="P1"/>
      <c s="8" r="Q1"/>
      <c s="8" r="R1"/>
      <c s="8" r="S1"/>
      <c s="8" r="T1"/>
      <c s="8" r="U1"/>
      <c s="8" r="V1"/>
      <c s="8" r="W1"/>
      <c s="8" r="X1"/>
      <c s="8" r="Y1"/>
      <c s="8" r="Z1"/>
      <c s="8" r="AA1"/>
      <c s="8" r="AB1"/>
    </row>
    <row customHeight="1" r="2" ht="12.75">
      <c s="229" r="A2"/>
      <c s="275" r="B2"/>
      <c s="275" r="C2"/>
      <c s="275" r="D2"/>
      <c s="275" r="E2"/>
      <c s="275" r="F2"/>
      <c s="275" r="G2"/>
      <c s="275" r="H2"/>
      <c s="275" r="I2"/>
      <c s="275" r="J2"/>
      <c s="275" r="K2"/>
      <c s="275" r="L2"/>
      <c s="8" r="M2"/>
      <c t="s" s="219" r="N2">
        <v>731</v>
      </c>
      <c s="276" r="O2"/>
      <c s="276" r="P2"/>
      <c s="276" r="Q2"/>
      <c s="276" r="R2"/>
      <c s="8" r="S2"/>
      <c s="8" r="T2"/>
      <c s="8" r="U2"/>
      <c s="8" r="V2"/>
      <c s="8" r="W2"/>
      <c s="8" r="X2"/>
      <c s="8" r="Y2"/>
      <c s="8" r="Z2"/>
      <c s="8" r="AA2"/>
      <c s="8" r="AB2"/>
    </row>
    <row customHeight="1" r="3" ht="14.25">
      <c s="229" r="A3"/>
      <c s="275" r="B3"/>
      <c s="275" r="C3"/>
      <c s="275" r="D3"/>
      <c s="275" r="E3"/>
      <c s="275" r="F3"/>
      <c s="275" r="G3"/>
      <c s="275" r="H3"/>
      <c s="275" r="I3"/>
      <c s="275" r="J3"/>
      <c s="275" r="K3"/>
      <c s="275" r="L3"/>
      <c s="1" r="M3"/>
      <c t="s" s="1" r="N3">
        <v>732</v>
      </c>
      <c s="1" r="O3"/>
      <c s="1" r="P3"/>
      <c s="1" r="Q3"/>
      <c s="8" r="R3"/>
      <c s="8" r="S3"/>
      <c s="8" r="T3"/>
      <c s="8" r="U3"/>
      <c s="8" r="V3"/>
      <c s="8" r="W3"/>
      <c s="8" r="X3"/>
      <c s="8" r="Y3"/>
      <c s="8" r="Z3"/>
      <c s="8" r="AA3"/>
      <c s="8" r="AB3"/>
    </row>
    <row customHeight="1" r="4" ht="4.5">
      <c s="229" r="A4"/>
      <c s="275" r="B4"/>
      <c s="275" r="C4"/>
      <c s="275" r="D4"/>
      <c s="275" r="E4"/>
      <c s="275" r="F4"/>
      <c s="275" r="G4"/>
      <c s="275" r="H4"/>
      <c s="275" r="I4"/>
      <c s="275" r="J4"/>
      <c s="275" r="K4"/>
      <c s="275" r="L4"/>
      <c s="1" r="M4"/>
      <c s="1" r="N4"/>
      <c s="1" r="O4"/>
      <c s="1" r="P4"/>
      <c s="1" r="Q4"/>
      <c s="1" r="R4"/>
      <c s="8" r="S4"/>
      <c s="8" r="T4"/>
      <c s="8" r="U4"/>
      <c s="8" r="V4"/>
      <c s="8" r="W4"/>
      <c s="8" r="X4"/>
      <c s="8" r="Y4"/>
      <c s="8" r="Z4"/>
      <c s="8" r="AA4"/>
      <c s="8" r="AB4"/>
    </row>
    <row customHeight="1" r="5" ht="31.5">
      <c t="s" s="291" r="A5">
        <v>733</v>
      </c>
      <c s="8" r="S5"/>
      <c s="8" r="T5"/>
      <c s="8" r="U5"/>
      <c s="8" r="V5"/>
      <c s="8" r="W5"/>
      <c s="8" r="X5"/>
      <c s="8" r="Y5"/>
      <c s="8" r="Z5"/>
      <c s="8" r="AA5"/>
      <c s="8" r="AB5"/>
    </row>
    <row customHeight="1" r="6" ht="3.0">
      <c s="229" r="A6"/>
      <c s="275" r="B6"/>
      <c s="275" r="C6"/>
      <c s="275" r="D6"/>
      <c s="275" r="E6"/>
      <c s="275" r="F6"/>
      <c s="275" r="G6"/>
      <c s="275" r="H6"/>
      <c s="275" r="I6"/>
      <c s="275" r="J6"/>
      <c s="275" r="K6"/>
      <c s="275" r="L6"/>
      <c s="275" r="M6"/>
      <c s="275" r="N6"/>
      <c s="275" r="O6"/>
      <c s="275" r="P6"/>
      <c s="275" r="Q6"/>
      <c s="275" r="R6"/>
      <c s="8" r="S6"/>
      <c s="8" r="T6"/>
      <c s="8" r="U6"/>
      <c s="8" r="V6"/>
      <c s="8" r="W6"/>
      <c s="8" r="X6"/>
      <c s="8" r="Y6"/>
      <c s="8" r="Z6"/>
      <c s="8" r="AA6"/>
      <c s="8" r="AB6"/>
    </row>
    <row customHeight="1" r="7" ht="22.5">
      <c t="s" s="291" r="A7">
        <v>734</v>
      </c>
      <c s="8" r="S7"/>
      <c s="8" r="T7"/>
      <c s="8" r="U7"/>
      <c s="8" r="V7"/>
      <c s="8" r="W7"/>
      <c s="8" r="X7"/>
      <c s="8" r="Y7"/>
      <c s="8" r="Z7"/>
      <c s="8" r="AA7"/>
      <c s="8" r="AB7"/>
    </row>
    <row customHeight="1" r="8" ht="4.5">
      <c s="229" r="A8"/>
      <c s="275" r="B8"/>
      <c s="275" r="C8"/>
      <c s="275" r="D8"/>
      <c s="275" r="E8"/>
      <c s="275" r="F8"/>
      <c s="275" r="G8"/>
      <c s="275" r="H8"/>
      <c s="275" r="I8"/>
      <c s="275" r="J8"/>
      <c s="275" r="K8"/>
      <c s="275" r="L8"/>
      <c s="275" r="M8"/>
      <c s="275" r="N8"/>
      <c s="275" r="O8"/>
      <c s="275" r="P8"/>
      <c s="275" r="Q8"/>
      <c s="275" r="R8"/>
      <c s="8" r="S8"/>
      <c s="8" r="T8"/>
      <c s="8" r="U8"/>
      <c s="8" r="V8"/>
      <c s="8" r="W8"/>
      <c s="8" r="X8"/>
      <c s="8" r="Y8"/>
      <c s="8" r="Z8"/>
      <c s="8" r="AA8"/>
      <c s="8" r="AB8"/>
    </row>
    <row customHeight="1" r="9" ht="27.0">
      <c t="s" s="13" r="A9">
        <v>735</v>
      </c>
      <c t="s" s="292" r="B9">
        <v>736</v>
      </c>
      <c t="s" s="13" r="E9">
        <v>737</v>
      </c>
      <c t="s" s="13" r="F9">
        <v>738</v>
      </c>
      <c t="s" s="13" r="H9">
        <v>739</v>
      </c>
      <c t="s" s="13" r="I9">
        <v>740</v>
      </c>
      <c t="s" s="13" r="J9">
        <v>741</v>
      </c>
      <c t="s" s="13" r="K9">
        <v>742</v>
      </c>
      <c t="s" s="13" r="L9">
        <v>743</v>
      </c>
      <c t="s" s="13" r="M9">
        <v>744</v>
      </c>
      <c t="s" s="13" r="N9">
        <v>745</v>
      </c>
      <c t="s" s="13" r="P9">
        <v>746</v>
      </c>
      <c t="s" s="13" r="Q9">
        <v>747</v>
      </c>
      <c t="s" s="16" r="R9">
        <v>748</v>
      </c>
      <c s="8" r="S9"/>
      <c s="8" r="T9"/>
      <c s="8" r="U9"/>
      <c s="8" r="V9"/>
      <c s="8" r="W9"/>
      <c s="8" r="X9"/>
      <c s="8" r="Y9"/>
      <c s="8" r="Z9"/>
      <c s="8" r="AA9"/>
      <c s="8" r="AB9"/>
    </row>
    <row customHeight="1" r="10" ht="51.0">
      <c t="s" s="13" r="F10">
        <v>749</v>
      </c>
      <c t="s" s="13" r="G10">
        <v>750</v>
      </c>
      <c t="s" s="13" r="N10">
        <v>751</v>
      </c>
      <c t="s" s="13" r="O10">
        <v>752</v>
      </c>
      <c s="8" r="S10"/>
      <c s="8" r="T10"/>
      <c s="8" r="U10"/>
      <c s="8" r="V10"/>
      <c s="8" r="W10"/>
      <c s="8" r="X10"/>
      <c s="8" r="Y10"/>
      <c s="8" r="Z10"/>
      <c s="8" r="AA10"/>
      <c s="8" r="AB10"/>
    </row>
    <row customHeight="1" r="11" ht="12.75">
      <c s="205" r="A11">
        <v>1.0</v>
      </c>
      <c s="60" r="B11">
        <v>2.0</v>
      </c>
      <c s="205" r="E11">
        <v>3.0</v>
      </c>
      <c s="205" r="F11">
        <v>4.0</v>
      </c>
      <c s="205" r="G11">
        <v>5.0</v>
      </c>
      <c s="205" r="H11">
        <v>6.0</v>
      </c>
      <c s="205" r="I11">
        <v>7.0</v>
      </c>
      <c s="205" r="J11">
        <v>8.0</v>
      </c>
      <c s="205" r="K11">
        <v>9.0</v>
      </c>
      <c s="205" r="L11">
        <v>10.0</v>
      </c>
      <c s="205" r="M11">
        <v>11.0</v>
      </c>
      <c s="205" r="N11">
        <v>12.0</v>
      </c>
      <c s="205" r="O11">
        <v>13.0</v>
      </c>
      <c s="205" r="P11">
        <v>14.0</v>
      </c>
      <c s="205" r="Q11">
        <v>15.0</v>
      </c>
      <c s="176" r="R11">
        <v>16.0</v>
      </c>
      <c s="8" r="S11"/>
      <c s="8" r="T11"/>
      <c s="8" r="U11"/>
      <c s="8" r="V11"/>
      <c s="8" r="W11"/>
      <c s="8" r="X11"/>
      <c s="8" r="Y11"/>
      <c s="8" r="Z11"/>
      <c s="8" r="AA11"/>
      <c s="8" r="AB11"/>
    </row>
    <row customHeight="1" r="12" ht="39.75">
      <c t="s" s="292" r="A12">
        <v>753</v>
      </c>
      <c t="s" s="293" r="B12">
        <v>754</v>
      </c>
      <c s="13" r="E12"/>
      <c s="13" r="F12"/>
      <c s="13" r="G12">
        <v>99476.0</v>
      </c>
      <c s="13" r="H12"/>
      <c s="13" r="I12"/>
      <c s="13" r="J12">
        <v>72042.0</v>
      </c>
      <c s="13" r="K12">
        <v>27630.0</v>
      </c>
      <c s="13" r="L12"/>
      <c s="13" r="M12">
        <v>41337.0</v>
      </c>
      <c s="13" r="N12"/>
      <c s="13" r="O12"/>
      <c s="13" r="P12"/>
      <c s="13" r="Q12"/>
      <c t="str" s="16" r="R12">
        <f>SUM(E12:Q12)</f>
        <v>240485</v>
      </c>
      <c s="8" r="S12"/>
      <c s="8" r="T12"/>
      <c s="8" r="U12"/>
      <c s="8" r="V12"/>
      <c s="8" r="W12"/>
      <c s="8" r="X12"/>
      <c s="8" r="Y12"/>
      <c s="8" r="Z12"/>
      <c s="8" r="AA12"/>
      <c s="8" r="AB12"/>
    </row>
    <row customHeight="1" r="13" ht="25.5">
      <c t="s" s="294" r="A13">
        <v>755</v>
      </c>
      <c s="295" r="B13"/>
      <c t="s" s="296" r="C13">
        <v>756</v>
      </c>
      <c t="str" s="297" r="E13">
        <f>E14+E15</f>
        <v>0</v>
      </c>
      <c t="str" s="297" r="F13">
        <f>F14+F15</f>
        <v>0</v>
      </c>
      <c t="str" s="297" r="G13">
        <f>G14+G15</f>
        <v>252955</v>
      </c>
      <c t="str" s="297" r="H13">
        <f>H14+H15</f>
        <v>0</v>
      </c>
      <c t="str" s="297" r="I13">
        <f>I14+I15</f>
        <v>0</v>
      </c>
      <c t="str" s="297" r="J13">
        <f>J14+J15</f>
        <v>0</v>
      </c>
      <c t="str" s="297" r="K13">
        <f>K14+K15</f>
        <v>0</v>
      </c>
      <c t="str" s="297" r="L13">
        <f>L14+L15</f>
        <v>0</v>
      </c>
      <c t="str" s="297" r="M13">
        <f>M14+M15</f>
        <v>0</v>
      </c>
      <c t="str" s="297" r="N13">
        <f>N14+N15</f>
        <v>0</v>
      </c>
      <c t="str" s="297" r="O13">
        <f>O14+O15</f>
        <v>0</v>
      </c>
      <c t="str" s="297" r="P13">
        <f>P14+P15</f>
        <v>0</v>
      </c>
      <c t="str" s="297" r="Q13">
        <f>Q14+Q15</f>
        <v>0</v>
      </c>
      <c t="str" s="16" r="R13">
        <f>SUM(E13:Q13)</f>
        <v>252955</v>
      </c>
      <c s="8" r="S13"/>
      <c s="8" r="T13"/>
      <c s="8" r="U13"/>
      <c s="8" r="V13"/>
      <c s="8" r="W13"/>
      <c s="8" r="X13"/>
      <c s="8" r="Y13"/>
      <c s="8" r="Z13"/>
      <c s="8" r="AA13"/>
      <c s="8" r="AB13"/>
    </row>
    <row customHeight="1" r="14" ht="25.5">
      <c t="s" s="204" r="A14">
        <v>757</v>
      </c>
      <c t="s" s="298" r="B14">
        <v>758</v>
      </c>
      <c s="299" r="C14"/>
      <c t="s" s="59" r="D14">
        <v>759</v>
      </c>
      <c s="284" r="E14"/>
      <c s="60" r="F14"/>
      <c s="60" r="G14"/>
      <c s="60" r="H14"/>
      <c s="60" r="I14"/>
      <c s="60" r="J14"/>
      <c s="60" r="K14"/>
      <c s="60" r="L14"/>
      <c s="60" r="M14"/>
      <c s="60" r="N14"/>
      <c s="60" r="O14"/>
      <c s="60" r="P14"/>
      <c s="60" r="Q14"/>
      <c t="str" s="16" r="R14">
        <f>SUM(E14:Q14)</f>
        <v>0</v>
      </c>
      <c s="8" r="S14"/>
      <c s="8" r="T14"/>
      <c s="8" r="U14"/>
      <c s="8" r="V14"/>
      <c s="8" r="W14"/>
      <c s="8" r="X14"/>
      <c s="8" r="Y14"/>
      <c s="8" r="Z14"/>
      <c s="8" r="AA14"/>
      <c s="8" r="AB14"/>
    </row>
    <row customHeight="1" r="15" ht="25.5">
      <c t="s" s="205" r="A15">
        <v>760</v>
      </c>
      <c s="299" r="B15"/>
      <c s="299" r="C15"/>
      <c t="s" s="300" r="D15">
        <v>761</v>
      </c>
      <c s="60" r="E15"/>
      <c s="60" r="F15"/>
      <c s="60" r="G15">
        <v>252955.0</v>
      </c>
      <c s="60" r="H15"/>
      <c s="60" r="I15"/>
      <c s="60" r="J15"/>
      <c s="60" r="K15"/>
      <c s="60" r="L15"/>
      <c s="60" r="M15"/>
      <c s="60" r="N15"/>
      <c s="60" r="O15"/>
      <c s="13" r="P15"/>
      <c s="13" r="Q15"/>
      <c t="str" s="16" r="R15">
        <f>SUM(E15:Q15)</f>
        <v>252955</v>
      </c>
      <c s="8" r="S15"/>
      <c s="8" r="T15"/>
      <c s="8" r="U15"/>
      <c s="8" r="V15"/>
      <c s="8" r="W15"/>
      <c s="8" r="X15"/>
      <c s="8" r="Y15"/>
      <c s="8" r="Z15"/>
      <c s="8" r="AA15"/>
      <c s="8" r="AB15"/>
    </row>
    <row customHeight="1" r="16" ht="51.0">
      <c t="s" s="294" r="A16">
        <v>762</v>
      </c>
      <c t="s" s="56" r="B16">
        <v>763</v>
      </c>
      <c t="str" s="297" r="E16">
        <f>E17+E18+E19</f>
        <v>0</v>
      </c>
      <c t="str" s="297" r="F16">
        <f>F17+F18+F19</f>
        <v>0</v>
      </c>
      <c t="str" s="297" r="G16">
        <f>G17+G18+G19</f>
        <v>0</v>
      </c>
      <c t="str" s="297" r="H16">
        <f>H17+H18+H19</f>
        <v>0</v>
      </c>
      <c t="str" s="297" r="I16">
        <f>I17+I18+I19</f>
        <v>0</v>
      </c>
      <c t="str" s="297" r="J16">
        <f>J17+J18+J19</f>
        <v>0</v>
      </c>
      <c t="str" s="297" r="K16">
        <f>K17+K18+K19</f>
        <v>0</v>
      </c>
      <c t="str" s="297" r="L16">
        <f>L17+L18+L19</f>
        <v>0</v>
      </c>
      <c t="str" s="297" r="M16">
        <f>M17+M18+M19</f>
        <v>0</v>
      </c>
      <c t="str" s="297" r="N16">
        <f>N17+N18+N19</f>
        <v>0</v>
      </c>
      <c t="str" s="297" r="O16">
        <f>O17+O18+O19</f>
        <v>0</v>
      </c>
      <c t="str" s="297" r="P16">
        <f>P17+P18+P19</f>
        <v>0</v>
      </c>
      <c t="str" s="297" r="Q16">
        <f>Q17+Q18+Q19</f>
        <v>0</v>
      </c>
      <c t="str" s="16" r="R16">
        <f>SUM(E16:Q16)</f>
        <v>0</v>
      </c>
      <c s="8" r="S16"/>
      <c s="8" r="T16"/>
      <c s="8" r="U16"/>
      <c s="8" r="V16"/>
      <c s="8" r="W16"/>
      <c s="8" r="X16"/>
      <c s="8" r="Y16"/>
      <c s="8" r="Z16"/>
      <c s="8" r="AA16"/>
      <c s="8" r="AB16"/>
    </row>
    <row customHeight="1" r="17" ht="12.75">
      <c t="s" s="205" r="A17">
        <v>764</v>
      </c>
      <c s="301" r="B17"/>
      <c s="299" r="C17"/>
      <c t="s" s="59" r="D17">
        <v>765</v>
      </c>
      <c s="60" r="E17"/>
      <c s="60" r="F17"/>
      <c s="60" r="G17"/>
      <c s="60" r="H17"/>
      <c s="60" r="I17"/>
      <c s="60" r="J17"/>
      <c s="60" r="K17"/>
      <c s="60" r="L17"/>
      <c s="60" r="M17"/>
      <c s="60" r="N17"/>
      <c s="60" r="O17"/>
      <c s="13" r="P17"/>
      <c s="13" r="Q17"/>
      <c t="str" s="16" r="R17">
        <f>SUM(E17:Q17)</f>
        <v>0</v>
      </c>
      <c s="8" r="S17"/>
      <c s="8" r="T17"/>
      <c s="8" r="U17"/>
      <c s="8" r="V17"/>
      <c s="8" r="W17"/>
      <c s="8" r="X17"/>
      <c s="8" r="Y17"/>
      <c s="8" r="Z17"/>
      <c s="8" r="AA17"/>
      <c s="8" r="AB17"/>
    </row>
    <row customHeight="1" r="18" ht="12.75">
      <c t="s" s="67" r="A18">
        <v>766</v>
      </c>
      <c s="301" r="B18"/>
      <c s="299" r="C18"/>
      <c t="s" s="59" r="D18">
        <v>767</v>
      </c>
      <c s="284" r="E18"/>
      <c s="60" r="F18"/>
      <c s="60" r="G18"/>
      <c s="60" r="H18"/>
      <c s="60" r="I18"/>
      <c s="60" r="J18"/>
      <c s="60" r="K18"/>
      <c s="60" r="L18"/>
      <c s="60" r="M18"/>
      <c s="60" r="N18"/>
      <c s="60" r="O18"/>
      <c s="13" r="P18"/>
      <c s="13" r="Q18"/>
      <c t="str" s="16" r="R18">
        <f>SUM(E18:Q18)</f>
        <v>0</v>
      </c>
      <c s="8" r="S18"/>
      <c s="8" r="T18"/>
      <c s="8" r="U18"/>
      <c s="8" r="V18"/>
      <c s="8" r="W18"/>
      <c s="8" r="X18"/>
      <c s="8" r="Y18"/>
      <c s="8" r="Z18"/>
      <c s="8" r="AA18"/>
      <c s="8" r="AB18"/>
    </row>
    <row customHeight="1" r="19" ht="12.75">
      <c t="s" s="67" r="A19">
        <v>768</v>
      </c>
      <c s="301" r="B19"/>
      <c s="299" r="C19"/>
      <c t="s" s="59" r="D19">
        <v>769</v>
      </c>
      <c s="284" r="E19"/>
      <c s="60" r="F19"/>
      <c s="60" r="G19"/>
      <c s="60" r="H19"/>
      <c s="60" r="I19"/>
      <c s="60" r="J19"/>
      <c s="60" r="K19"/>
      <c s="60" r="L19"/>
      <c s="60" r="M19"/>
      <c s="60" r="N19"/>
      <c s="60" r="O19"/>
      <c s="13" r="P19"/>
      <c s="13" r="Q19"/>
      <c t="str" s="16" r="R19">
        <f>SUM(E19:Q19)</f>
        <v>0</v>
      </c>
      <c s="8" r="S19"/>
      <c s="8" r="T19"/>
      <c s="8" r="U19"/>
      <c s="8" r="V19"/>
      <c s="8" r="W19"/>
      <c s="8" r="X19"/>
      <c s="8" r="Y19"/>
      <c s="8" r="Z19"/>
      <c s="8" r="AA19"/>
      <c s="8" r="AB19"/>
    </row>
    <row customHeight="1" r="20" ht="15.0">
      <c t="s" s="67" r="A20">
        <v>770</v>
      </c>
      <c s="286" r="B20"/>
      <c t="s" s="59" r="C20">
        <v>771</v>
      </c>
      <c s="284" r="E20"/>
      <c s="60" r="F20"/>
      <c s="60" r="G20"/>
      <c s="60" r="H20"/>
      <c s="60" r="I20"/>
      <c s="60" r="J20"/>
      <c s="60" r="K20"/>
      <c s="60" r="L20"/>
      <c s="60" r="M20"/>
      <c s="60" r="N20"/>
      <c s="60" r="O20"/>
      <c s="13" r="P20"/>
      <c s="13" r="Q20"/>
      <c t="str" s="16" r="R20">
        <f>SUM(E20:Q20)</f>
        <v>0</v>
      </c>
      <c s="8" r="S20"/>
      <c s="8" r="T20"/>
      <c s="8" r="U20"/>
      <c s="8" r="V20"/>
      <c s="8" r="W20"/>
      <c s="8" r="X20"/>
      <c s="8" r="Y20"/>
      <c s="8" r="Z20"/>
      <c s="8" r="AA20"/>
      <c s="8" r="AB20"/>
    </row>
    <row customHeight="1" r="21" ht="54.75">
      <c t="s" s="167" r="A21">
        <v>772</v>
      </c>
      <c t="s" s="78" r="B21">
        <v>773</v>
      </c>
      <c t="str" s="16" r="E21">
        <f>E12+E13-E16+E20</f>
        <v>0</v>
      </c>
      <c t="str" s="16" r="F21">
        <f>F12+F13-F16+F20</f>
        <v>0</v>
      </c>
      <c t="str" s="16" r="G21">
        <f>G12+G13-G16+G20</f>
        <v>352431</v>
      </c>
      <c t="str" s="16" r="H21">
        <f>H12+H13-H16+H20</f>
        <v>0</v>
      </c>
      <c t="str" s="16" r="I21">
        <f>I12+I13-I16+I20</f>
        <v>0</v>
      </c>
      <c t="str" s="16" r="J21">
        <f>J12+J13-J16+J20</f>
        <v>72042</v>
      </c>
      <c t="str" s="16" r="K21">
        <f>K12+K13-K16+K20</f>
        <v>27630</v>
      </c>
      <c t="str" s="16" r="L21">
        <f>L12+L13-L16+L20</f>
        <v>0</v>
      </c>
      <c t="str" s="16" r="M21">
        <f>M12+M13-M16+M20</f>
        <v>41337</v>
      </c>
      <c t="str" s="16" r="N21">
        <f>N12+N13-N16+N20</f>
        <v>0</v>
      </c>
      <c t="str" s="16" r="O21">
        <f>O12+O13-O16+O20</f>
        <v>0</v>
      </c>
      <c t="str" s="16" r="P21">
        <f>P12+P13-P16+P20</f>
        <v>0</v>
      </c>
      <c t="str" s="16" r="Q21">
        <f>Q12+Q13-Q16+Q20</f>
        <v>0</v>
      </c>
      <c t="str" s="16" r="R21">
        <f>SUM(E21:Q21)</f>
        <v>493440</v>
      </c>
      <c s="8" r="S21"/>
      <c s="8" r="T21"/>
      <c s="8" r="U21"/>
      <c s="8" r="V21"/>
      <c s="8" r="W21"/>
      <c s="8" r="X21"/>
      <c s="8" r="Y21"/>
      <c s="8" r="Z21"/>
      <c s="8" r="AA21"/>
      <c s="8" r="AB21"/>
    </row>
    <row customHeight="1" r="22" ht="39.75">
      <c t="s" s="292" r="A22">
        <v>774</v>
      </c>
      <c t="s" s="302" r="B22">
        <v>775</v>
      </c>
      <c t="s" s="13" r="E22">
        <v>776</v>
      </c>
      <c s="13" r="F22"/>
      <c s="13" r="G22">
        <v>37107.0</v>
      </c>
      <c s="13" r="H22"/>
      <c s="13" r="I22"/>
      <c s="13" r="J22">
        <v>32971.0</v>
      </c>
      <c s="13" r="K22">
        <v>24836.0</v>
      </c>
      <c s="13" r="L22"/>
      <c s="13" r="M22">
        <v>32108.0</v>
      </c>
      <c t="s" s="60" r="N22">
        <v>777</v>
      </c>
      <c s="13" r="O22"/>
      <c t="s" s="13" r="P22">
        <v>778</v>
      </c>
      <c t="s" s="13" r="Q22">
        <v>779</v>
      </c>
      <c t="str" s="16" r="R22">
        <f>SUM(E22:Q22)</f>
        <v>127022</v>
      </c>
      <c s="8" r="S22"/>
      <c s="8" r="T22"/>
      <c s="8" r="U22"/>
      <c s="8" r="V22"/>
      <c s="8" r="W22"/>
      <c s="8" r="X22"/>
      <c s="8" r="Y22"/>
      <c s="8" r="Z22"/>
      <c s="8" r="AA22"/>
      <c s="8" r="AB22"/>
    </row>
    <row customHeight="1" r="23" ht="39.75">
      <c t="s" s="205" r="A23">
        <v>780</v>
      </c>
      <c s="301" r="B23"/>
      <c t="s" s="59" r="C23">
        <v>781</v>
      </c>
      <c t="s" s="60" r="E23">
        <v>782</v>
      </c>
      <c s="60" r="F23"/>
      <c s="60" r="G23">
        <v>252955.0</v>
      </c>
      <c s="60" r="H23"/>
      <c s="60" r="I23"/>
      <c s="60" r="J23"/>
      <c s="60" r="K23"/>
      <c s="60" r="L23"/>
      <c s="60" r="M23"/>
      <c t="s" s="60" r="N23">
        <v>783</v>
      </c>
      <c s="60" r="O23"/>
      <c t="s" s="60" r="P23">
        <v>784</v>
      </c>
      <c t="s" s="60" r="Q23">
        <v>785</v>
      </c>
      <c t="str" s="16" r="R23">
        <f>SUM(E23:Q23)</f>
        <v>252955</v>
      </c>
      <c s="8" r="S23"/>
      <c s="8" r="T23"/>
      <c s="8" r="U23"/>
      <c s="8" r="V23"/>
      <c s="8" r="W23"/>
      <c s="8" r="X23"/>
      <c s="8" r="Y23"/>
      <c s="8" r="Z23"/>
      <c s="8" r="AA23"/>
      <c s="8" r="AB23"/>
    </row>
    <row customHeight="1" r="24" ht="41.25">
      <c t="s" s="205" r="A24">
        <v>786</v>
      </c>
      <c s="301" r="B24"/>
      <c t="s" s="59" r="C24">
        <v>787</v>
      </c>
      <c t="s" s="60" r="E24">
        <v>788</v>
      </c>
      <c s="60" r="F24"/>
      <c s="60" r="G24">
        <v>4980.0</v>
      </c>
      <c s="60" r="H24"/>
      <c s="60" r="I24"/>
      <c s="60" r="J24">
        <v>4884.0</v>
      </c>
      <c s="60" r="K24">
        <v>444.0</v>
      </c>
      <c s="60" r="L24"/>
      <c s="60" r="M24">
        <v>2681.0</v>
      </c>
      <c t="s" s="60" r="N24">
        <v>789</v>
      </c>
      <c s="60" r="O24"/>
      <c t="s" s="60" r="P24">
        <v>790</v>
      </c>
      <c t="s" s="60" r="Q24">
        <v>791</v>
      </c>
      <c t="str" s="16" r="R24">
        <f>SUM(E24:Q24)</f>
        <v>12989</v>
      </c>
      <c s="8" r="S24"/>
      <c s="8" r="T24"/>
      <c s="8" r="U24"/>
      <c s="8" r="V24"/>
      <c s="8" r="W24"/>
      <c s="8" r="X24"/>
      <c s="8" r="Y24"/>
      <c s="8" r="Z24"/>
      <c s="8" r="AA24"/>
      <c s="8" r="AB24"/>
    </row>
    <row customHeight="1" r="25" ht="51.0">
      <c t="s" s="176" r="A25">
        <v>792</v>
      </c>
      <c s="303" r="B25"/>
      <c t="s" s="296" r="C25">
        <v>793</v>
      </c>
      <c t="s" s="23" r="E25">
        <v>794</v>
      </c>
      <c t="str" s="23" r="F25">
        <f>F26+F27+F28</f>
        <v>0</v>
      </c>
      <c t="str" s="23" r="G25">
        <f>G26+G27+G28</f>
        <v>0</v>
      </c>
      <c t="str" s="23" r="H25">
        <f>H26+H27+H28</f>
        <v>0</v>
      </c>
      <c t="str" s="23" r="I25">
        <f>I26+I27+I28</f>
        <v>0</v>
      </c>
      <c t="str" s="23" r="J25">
        <f>J26+J27+J28</f>
        <v>0</v>
      </c>
      <c t="str" s="23" r="K25">
        <f>K26+K27+K28</f>
        <v>0</v>
      </c>
      <c t="str" s="23" r="L25">
        <f>L26+L27+L28</f>
        <v>0</v>
      </c>
      <c t="str" s="23" r="M25">
        <f>M26+M27+M28</f>
        <v>0</v>
      </c>
      <c t="s" s="23" r="N25">
        <v>795</v>
      </c>
      <c t="str" s="23" r="O25">
        <f>O26+O27+O28</f>
        <v>0</v>
      </c>
      <c t="s" s="23" r="P25">
        <v>796</v>
      </c>
      <c t="s" s="23" r="Q25">
        <v>797</v>
      </c>
      <c t="str" s="16" r="R25">
        <f>SUM(E25:Q25)</f>
        <v>0</v>
      </c>
      <c s="8" r="S25"/>
      <c s="8" r="T25"/>
      <c s="8" r="U25"/>
      <c s="8" r="V25"/>
      <c s="8" r="W25"/>
      <c s="8" r="X25"/>
      <c s="8" r="Y25"/>
      <c s="8" r="Z25"/>
      <c s="8" r="AA25"/>
      <c s="8" r="AB25"/>
    </row>
    <row customHeight="1" r="26" ht="12.75">
      <c t="s" s="304" r="A26">
        <v>798</v>
      </c>
      <c s="305" r="B26"/>
      <c s="97" r="C26"/>
      <c t="s" s="306" r="D26">
        <v>799</v>
      </c>
      <c t="s" s="60" r="E26">
        <v>800</v>
      </c>
      <c s="60" r="F26"/>
      <c s="60" r="G26"/>
      <c s="60" r="H26"/>
      <c s="60" r="I26"/>
      <c s="60" r="J26"/>
      <c s="60" r="K26"/>
      <c s="60" r="L26"/>
      <c s="60" r="M26"/>
      <c t="s" s="60" r="N26">
        <v>801</v>
      </c>
      <c s="60" r="O26"/>
      <c t="s" s="60" r="P26">
        <v>802</v>
      </c>
      <c t="s" s="60" r="Q26">
        <v>803</v>
      </c>
      <c t="str" s="16" r="R26">
        <f>SUM(E26:Q26)</f>
        <v>0</v>
      </c>
      <c s="8" r="S26"/>
      <c s="8" r="T26"/>
      <c s="8" r="U26"/>
      <c s="8" r="V26"/>
      <c s="8" r="W26"/>
      <c s="8" r="X26"/>
      <c s="8" r="Y26"/>
      <c s="8" r="Z26"/>
      <c s="8" r="AA26"/>
      <c s="8" r="AB26"/>
    </row>
    <row customHeight="1" r="27" ht="12.75">
      <c t="s" s="304" r="A27">
        <v>804</v>
      </c>
      <c s="305" r="B27"/>
      <c s="97" r="C27"/>
      <c t="s" s="306" r="D27">
        <v>805</v>
      </c>
      <c t="s" s="60" r="E27">
        <v>806</v>
      </c>
      <c s="60" r="F27"/>
      <c s="60" r="G27"/>
      <c s="60" r="H27"/>
      <c s="60" r="I27"/>
      <c s="60" r="J27"/>
      <c s="60" r="K27"/>
      <c s="60" r="L27"/>
      <c s="60" r="M27"/>
      <c t="s" s="60" r="N27">
        <v>807</v>
      </c>
      <c s="60" r="O27"/>
      <c t="s" s="60" r="P27">
        <v>808</v>
      </c>
      <c t="s" s="60" r="Q27">
        <v>809</v>
      </c>
      <c t="str" s="16" r="R27">
        <f>SUM(E27:Q27)</f>
        <v>0</v>
      </c>
      <c s="8" r="S27"/>
      <c s="8" r="T27"/>
      <c s="8" r="U27"/>
      <c s="8" r="V27"/>
      <c s="8" r="W27"/>
      <c s="8" r="X27"/>
      <c s="8" r="Y27"/>
      <c s="8" r="Z27"/>
      <c s="8" r="AA27"/>
      <c s="8" r="AB27"/>
    </row>
    <row customHeight="1" r="28" ht="12.75">
      <c t="s" s="304" r="A28">
        <v>810</v>
      </c>
      <c s="305" r="B28"/>
      <c s="97" r="C28"/>
      <c t="s" s="306" r="D28">
        <v>811</v>
      </c>
      <c t="s" s="60" r="E28">
        <v>812</v>
      </c>
      <c s="60" r="F28"/>
      <c s="60" r="G28"/>
      <c s="60" r="H28"/>
      <c s="60" r="I28"/>
      <c s="60" r="J28"/>
      <c s="60" r="K28"/>
      <c s="60" r="L28"/>
      <c s="60" r="M28"/>
      <c t="s" s="60" r="N28">
        <v>813</v>
      </c>
      <c s="60" r="O28"/>
      <c t="s" s="60" r="P28">
        <v>814</v>
      </c>
      <c t="s" s="60" r="Q28">
        <v>815</v>
      </c>
      <c t="str" s="16" r="R28">
        <f>SUM(E28:Q28)</f>
        <v>0</v>
      </c>
      <c s="8" r="S28"/>
      <c s="8" r="T28"/>
      <c s="8" r="U28"/>
      <c s="8" r="V28"/>
      <c s="8" r="W28"/>
      <c s="8" r="X28"/>
      <c s="8" r="Y28"/>
      <c s="8" r="Z28"/>
      <c s="8" r="AA28"/>
      <c s="8" r="AB28"/>
    </row>
    <row customHeight="1" r="29" ht="15.0">
      <c t="s" s="205" r="A29">
        <v>816</v>
      </c>
      <c s="305" r="B29"/>
      <c t="s" s="306" r="C29">
        <v>817</v>
      </c>
      <c t="s" s="60" r="E29">
        <v>818</v>
      </c>
      <c s="60" r="F29"/>
      <c s="60" r="G29"/>
      <c s="60" r="H29"/>
      <c s="60" r="I29"/>
      <c s="60" r="J29"/>
      <c s="60" r="K29"/>
      <c s="60" r="L29"/>
      <c s="60" r="M29"/>
      <c t="s" s="60" r="N29">
        <v>819</v>
      </c>
      <c s="60" r="O29"/>
      <c t="s" s="60" r="P29">
        <v>820</v>
      </c>
      <c t="s" s="60" r="Q29">
        <v>821</v>
      </c>
      <c t="str" s="16" r="R29">
        <f>SUM(E29:Q29)</f>
        <v>0</v>
      </c>
      <c s="8" r="S29"/>
      <c s="8" r="T29"/>
      <c s="8" r="U29"/>
      <c s="8" r="V29"/>
      <c s="8" r="W29"/>
      <c s="8" r="X29"/>
      <c s="8" r="Y29"/>
      <c s="8" r="Z29"/>
      <c s="8" r="AA29"/>
      <c s="8" r="AB29"/>
    </row>
    <row customHeight="1" r="30" ht="54.75">
      <c t="s" s="167" r="A30">
        <v>822</v>
      </c>
      <c t="s" s="75" r="B30">
        <v>823</v>
      </c>
      <c t="s" s="16" r="E30">
        <v>824</v>
      </c>
      <c t="str" s="16" r="F30">
        <f>F22+F23+F24-F25+F29</f>
        <v>0</v>
      </c>
      <c t="str" s="16" r="G30">
        <f>G22+G23+G24-G25+G29</f>
        <v>295042</v>
      </c>
      <c t="str" s="16" r="H30">
        <f>H22+H23+H24-H25+H29</f>
        <v>0</v>
      </c>
      <c t="str" s="16" r="I30">
        <f>I22+I23+I24-I25+I29</f>
        <v>0</v>
      </c>
      <c t="str" s="16" r="J30">
        <f>J22+J23+J24-J25+J29</f>
        <v>37855</v>
      </c>
      <c t="str" s="16" r="K30">
        <f>K22+K23+K24-K25+K29</f>
        <v>25280</v>
      </c>
      <c t="str" s="16" r="L30">
        <f>L22+L23+L24-L25+L29</f>
        <v>0</v>
      </c>
      <c t="str" s="16" r="M30">
        <f>M22+M23+M24-M25+M29</f>
        <v>34789</v>
      </c>
      <c t="s" s="23" r="N30">
        <v>825</v>
      </c>
      <c t="str" s="16" r="O30">
        <f>O22+O23+O24-O25+O29</f>
        <v>0</v>
      </c>
      <c t="s" s="16" r="P30">
        <v>826</v>
      </c>
      <c t="s" s="16" r="Q30">
        <v>827</v>
      </c>
      <c t="str" s="16" r="R30">
        <f>SUM(E30:Q30)</f>
        <v>392966</v>
      </c>
      <c s="8" r="S30"/>
      <c s="8" r="T30"/>
      <c s="8" r="U30"/>
      <c s="8" r="V30"/>
      <c s="8" r="W30"/>
      <c s="8" r="X30"/>
      <c s="8" r="Y30"/>
      <c s="8" r="Z30"/>
      <c s="8" r="AA30"/>
      <c s="8" r="AB30"/>
    </row>
    <row customHeight="1" r="31" ht="39.75">
      <c t="s" s="292" r="A31">
        <v>828</v>
      </c>
      <c t="s" s="307" r="B31">
        <v>829</v>
      </c>
      <c t="s" s="13" r="E31">
        <v>830</v>
      </c>
      <c s="13" r="F31"/>
      <c s="13" r="G31"/>
      <c s="13" r="H31"/>
      <c s="308" r="I31"/>
      <c s="13" r="J31"/>
      <c s="13" r="K31"/>
      <c s="308" r="L31"/>
      <c s="13" r="M31"/>
      <c t="s" s="60" r="N31">
        <v>831</v>
      </c>
      <c s="13" r="O31"/>
      <c s="13" r="P31"/>
      <c s="13" r="Q31"/>
      <c t="str" s="16" r="R31">
        <f>SUM(E31:Q31)</f>
        <v>0</v>
      </c>
      <c s="8" r="S31"/>
      <c s="8" r="T31"/>
      <c s="8" r="U31"/>
      <c s="8" r="V31"/>
      <c s="8" r="W31"/>
      <c s="8" r="X31"/>
      <c s="8" r="Y31"/>
      <c s="8" r="Z31"/>
      <c s="8" r="AA31"/>
      <c s="8" r="AB31"/>
    </row>
    <row customHeight="1" r="32" ht="39.75">
      <c t="s" s="205" r="A32">
        <v>832</v>
      </c>
      <c s="301" r="B32"/>
      <c t="s" s="59" r="C32">
        <v>833</v>
      </c>
      <c t="s" s="60" r="E32">
        <v>834</v>
      </c>
      <c s="60" r="F32"/>
      <c s="60" r="G32"/>
      <c s="60" r="H32"/>
      <c s="174" r="I32"/>
      <c s="60" r="J32"/>
      <c s="60" r="K32"/>
      <c s="174" r="L32"/>
      <c s="60" r="M32"/>
      <c t="s" s="60" r="N32">
        <v>835</v>
      </c>
      <c s="60" r="O32"/>
      <c s="60" r="P32"/>
      <c s="60" r="Q32"/>
      <c t="str" s="16" r="R32">
        <f>SUM(E32:Q32)</f>
        <v>0</v>
      </c>
      <c s="8" r="S32"/>
      <c s="8" r="T32"/>
      <c s="8" r="U32"/>
      <c s="8" r="V32"/>
      <c s="8" r="W32"/>
      <c s="8" r="X32"/>
      <c s="8" r="Y32"/>
      <c s="8" r="Z32"/>
      <c s="8" r="AA32"/>
      <c s="8" r="AB32"/>
    </row>
    <row customHeight="1" r="33" ht="39.75">
      <c t="s" s="205" r="A33">
        <v>836</v>
      </c>
      <c s="301" r="B33"/>
      <c t="s" s="59" r="C33">
        <v>837</v>
      </c>
      <c t="s" s="48" r="E33">
        <v>838</v>
      </c>
      <c s="48" r="F33"/>
      <c s="48" r="G33"/>
      <c s="48" r="H33"/>
      <c s="215" r="I33"/>
      <c s="48" r="J33"/>
      <c s="48" r="K33"/>
      <c s="215" r="L33"/>
      <c s="48" r="M33"/>
      <c t="s" s="60" r="N33">
        <v>839</v>
      </c>
      <c s="48" r="O33"/>
      <c s="48" r="P33"/>
      <c s="48" r="Q33"/>
      <c t="str" s="16" r="R33">
        <f>SUM(E33:Q33)</f>
        <v>0</v>
      </c>
      <c s="8" r="S33"/>
      <c s="8" r="T33"/>
      <c s="8" r="U33"/>
      <c s="8" r="V33"/>
      <c s="8" r="W33"/>
      <c s="8" r="X33"/>
      <c s="8" r="Y33"/>
      <c s="8" r="Z33"/>
      <c s="8" r="AA33"/>
      <c s="8" r="AB33"/>
    </row>
    <row customHeight="1" r="34" ht="39.75">
      <c t="s" s="205" r="A34">
        <v>840</v>
      </c>
      <c s="301" r="B34"/>
      <c t="s" s="59" r="C34">
        <v>841</v>
      </c>
      <c t="s" s="60" r="E34">
        <v>842</v>
      </c>
      <c s="60" r="F34"/>
      <c s="60" r="G34"/>
      <c s="60" r="H34"/>
      <c s="174" r="I34"/>
      <c s="60" r="J34"/>
      <c s="60" r="K34"/>
      <c s="174" r="L34"/>
      <c s="60" r="M34"/>
      <c t="s" s="60" r="N34">
        <v>843</v>
      </c>
      <c s="60" r="O34"/>
      <c s="60" r="P34"/>
      <c s="60" r="Q34"/>
      <c t="str" s="16" r="R34">
        <f>SUM(E34:Q34)</f>
        <v>0</v>
      </c>
      <c s="8" r="S34"/>
      <c s="8" r="T34"/>
      <c s="8" r="U34"/>
      <c s="8" r="V34"/>
      <c s="8" r="W34"/>
      <c s="8" r="X34"/>
      <c s="8" r="Y34"/>
      <c s="8" r="Z34"/>
      <c s="8" r="AA34"/>
      <c s="8" r="AB34"/>
    </row>
    <row customHeight="1" r="35" ht="51.0">
      <c t="s" s="176" r="A35">
        <v>844</v>
      </c>
      <c s="303" r="B35"/>
      <c t="s" s="296" r="C35">
        <v>845</v>
      </c>
      <c t="s" s="23" r="E35">
        <v>846</v>
      </c>
      <c t="str" s="23" r="F35">
        <f>F36+F37+F38</f>
        <v>0</v>
      </c>
      <c t="str" s="23" r="G35">
        <f>G36+G37+G38</f>
        <v>0</v>
      </c>
      <c t="str" s="23" r="H35">
        <f>H36+H37+H38</f>
        <v>0</v>
      </c>
      <c t="str" s="23" r="I35">
        <f>I36+I37+I38</f>
        <v>0</v>
      </c>
      <c t="str" s="23" r="J35">
        <f>J36+J37+J38</f>
        <v>0</v>
      </c>
      <c t="str" s="23" r="K35">
        <f>K36+K37+K38</f>
        <v>0</v>
      </c>
      <c t="str" s="23" r="L35">
        <f>L36+L37+L38</f>
        <v>0</v>
      </c>
      <c t="str" s="23" r="M35">
        <f>M36+M37+M38</f>
        <v>0</v>
      </c>
      <c t="s" s="23" r="N35">
        <v>847</v>
      </c>
      <c t="str" s="23" r="O35">
        <f>O36+O37+O38</f>
        <v>0</v>
      </c>
      <c t="str" s="23" r="P35">
        <f>P36+P37+P38</f>
        <v>0</v>
      </c>
      <c t="str" s="23" r="Q35">
        <f>Q36+Q37+Q38</f>
        <v>0</v>
      </c>
      <c t="str" s="16" r="R35">
        <f>SUM(E35:Q35)</f>
        <v>0</v>
      </c>
      <c s="8" r="S35"/>
      <c s="8" r="T35"/>
      <c s="8" r="U35"/>
      <c s="8" r="V35"/>
      <c s="8" r="W35"/>
      <c s="8" r="X35"/>
      <c s="8" r="Y35"/>
      <c s="8" r="Z35"/>
      <c s="8" r="AA35"/>
      <c s="8" r="AB35"/>
    </row>
    <row customHeight="1" r="36" ht="12.75">
      <c t="s" s="304" r="A36">
        <v>848</v>
      </c>
      <c s="305" r="B36"/>
      <c s="97" r="C36"/>
      <c t="s" s="306" r="D36">
        <v>849</v>
      </c>
      <c t="s" s="60" r="E36">
        <v>850</v>
      </c>
      <c s="60" r="F36"/>
      <c s="60" r="G36"/>
      <c s="60" r="H36"/>
      <c s="174" r="I36"/>
      <c s="60" r="J36"/>
      <c s="60" r="K36"/>
      <c s="174" r="L36"/>
      <c s="60" r="M36"/>
      <c t="s" s="60" r="N36">
        <v>851</v>
      </c>
      <c s="60" r="O36"/>
      <c s="60" r="P36"/>
      <c s="60" r="Q36"/>
      <c t="str" s="16" r="R36">
        <f>SUM(E36:Q36)</f>
        <v>0</v>
      </c>
      <c s="8" r="S36"/>
      <c s="8" r="T36"/>
      <c s="8" r="U36"/>
      <c s="8" r="V36"/>
      <c s="8" r="W36"/>
      <c s="8" r="X36"/>
      <c s="8" r="Y36"/>
      <c s="8" r="Z36"/>
      <c s="8" r="AA36"/>
      <c s="8" r="AB36"/>
    </row>
    <row customHeight="1" r="37" ht="12.75">
      <c t="s" s="304" r="A37">
        <v>852</v>
      </c>
      <c s="305" r="B37"/>
      <c s="97" r="C37"/>
      <c t="s" s="306" r="D37">
        <v>853</v>
      </c>
      <c t="s" s="60" r="E37">
        <v>854</v>
      </c>
      <c s="60" r="F37"/>
      <c s="60" r="G37"/>
      <c s="60" r="H37"/>
      <c s="174" r="I37"/>
      <c s="60" r="J37"/>
      <c s="60" r="K37"/>
      <c s="174" r="L37"/>
      <c s="60" r="M37"/>
      <c t="s" s="60" r="N37">
        <v>855</v>
      </c>
      <c s="60" r="O37"/>
      <c s="60" r="P37"/>
      <c s="60" r="Q37"/>
      <c t="str" s="16" r="R37">
        <f>SUM(E37:Q37)</f>
        <v>0</v>
      </c>
      <c s="8" r="S37"/>
      <c s="8" r="T37"/>
      <c s="8" r="U37"/>
      <c s="8" r="V37"/>
      <c s="8" r="W37"/>
      <c s="8" r="X37"/>
      <c s="8" r="Y37"/>
      <c s="8" r="Z37"/>
      <c s="8" r="AA37"/>
      <c s="8" r="AB37"/>
    </row>
    <row customHeight="1" r="38" ht="12.75">
      <c t="s" s="304" r="A38">
        <v>856</v>
      </c>
      <c s="305" r="B38"/>
      <c s="97" r="C38"/>
      <c t="s" s="306" r="D38">
        <v>857</v>
      </c>
      <c t="s" s="60" r="E38">
        <v>858</v>
      </c>
      <c s="60" r="F38"/>
      <c s="60" r="G38"/>
      <c s="60" r="H38"/>
      <c s="174" r="I38"/>
      <c s="60" r="J38"/>
      <c s="60" r="K38"/>
      <c s="174" r="L38"/>
      <c s="60" r="M38"/>
      <c t="s" s="60" r="N38">
        <v>859</v>
      </c>
      <c s="60" r="O38"/>
      <c s="60" r="P38"/>
      <c s="60" r="Q38"/>
      <c t="str" s="16" r="R38">
        <f>SUM(E38:Q38)</f>
        <v>0</v>
      </c>
      <c s="8" r="S38"/>
      <c s="8" r="T38"/>
      <c s="8" r="U38"/>
      <c s="8" r="V38"/>
      <c s="8" r="W38"/>
      <c s="8" r="X38"/>
      <c s="8" r="Y38"/>
      <c s="8" r="Z38"/>
      <c s="8" r="AA38"/>
      <c s="8" r="AB38"/>
    </row>
    <row customHeight="1" r="39" ht="15.0">
      <c t="s" s="205" r="A39">
        <v>860</v>
      </c>
      <c s="305" r="B39"/>
      <c t="s" s="306" r="C39">
        <v>861</v>
      </c>
      <c t="s" s="60" r="E39">
        <v>862</v>
      </c>
      <c s="60" r="F39"/>
      <c s="60" r="G39"/>
      <c s="60" r="H39"/>
      <c s="174" r="I39"/>
      <c s="174" r="J39"/>
      <c s="174" r="K39"/>
      <c s="174" r="L39"/>
      <c s="60" r="M39"/>
      <c t="s" s="60" r="N39">
        <v>863</v>
      </c>
      <c s="60" r="O39"/>
      <c s="60" r="P39"/>
      <c s="60" r="Q39"/>
      <c t="str" s="16" r="R39">
        <f>SUM(E39:Q39)</f>
        <v>0</v>
      </c>
      <c s="8" r="S39"/>
      <c s="8" r="T39"/>
      <c s="8" r="U39"/>
      <c s="8" r="V39"/>
      <c s="8" r="W39"/>
      <c s="8" r="X39"/>
      <c s="8" r="Y39"/>
      <c s="8" r="Z39"/>
      <c s="8" r="AA39"/>
      <c s="8" r="AB39"/>
    </row>
    <row customHeight="1" r="40" ht="54.75">
      <c t="s" s="167" r="A40">
        <v>864</v>
      </c>
      <c t="s" s="75" r="B40">
        <v>865</v>
      </c>
      <c t="s" s="16" r="E40">
        <v>866</v>
      </c>
      <c t="str" s="16" r="F40">
        <f>F31+F32+F33-F34-F35+F39</f>
        <v>0</v>
      </c>
      <c t="str" s="16" r="G40">
        <f>G31+G32+G33-G34-G35+G39</f>
        <v>0</v>
      </c>
      <c t="str" s="16" r="H40">
        <f>H31+H32+H33-H34-H35+H39</f>
        <v>0</v>
      </c>
      <c t="str" s="16" r="I40">
        <f>I31+I32+I33-I34-I35+I39</f>
        <v>0</v>
      </c>
      <c t="str" s="16" r="J40">
        <f>J31+J32+J33-J34-J35+J39</f>
        <v>0</v>
      </c>
      <c t="str" s="16" r="K40">
        <f>K31+K32+K33-K34-K35+K39</f>
        <v>0</v>
      </c>
      <c t="str" s="16" r="L40">
        <f>L31+L32+L33-L34-L35+L39</f>
        <v>0</v>
      </c>
      <c t="str" s="16" r="M40">
        <f>M31+M32+M33-M34-M35+M39</f>
        <v>0</v>
      </c>
      <c t="s" s="16" r="N40">
        <v>867</v>
      </c>
      <c t="str" s="16" r="O40">
        <f>O31+O32+O33-O34-O35+O39</f>
        <v>0</v>
      </c>
      <c t="str" s="16" r="P40">
        <f>P31+P32+P33-P34-P35+P39</f>
        <v>0</v>
      </c>
      <c t="str" s="16" r="Q40">
        <f>Q31+Q32+Q33-Q34-Q35+Q39</f>
        <v>0</v>
      </c>
      <c t="str" s="16" r="R40">
        <f>SUM(E40:Q40)</f>
        <v>0</v>
      </c>
      <c s="8" r="S40"/>
      <c s="8" r="T40"/>
      <c s="8" r="U40"/>
      <c s="8" r="V40"/>
      <c s="8" r="W40"/>
      <c s="8" r="X40"/>
      <c s="8" r="Y40"/>
      <c s="8" r="Z40"/>
      <c s="8" r="AA40"/>
      <c s="8" r="AB40"/>
    </row>
    <row customHeight="1" r="41" ht="30.75">
      <c t="s" s="292" r="A41">
        <v>868</v>
      </c>
      <c t="s" s="307" r="B41">
        <v>869</v>
      </c>
      <c s="13" r="E41"/>
      <c t="s" s="13" r="F41">
        <v>870</v>
      </c>
      <c t="s" s="13" r="G41">
        <v>871</v>
      </c>
      <c t="s" s="13" r="H41">
        <v>872</v>
      </c>
      <c s="13" r="I41"/>
      <c t="s" s="13" r="J41">
        <v>873</v>
      </c>
      <c t="s" s="13" r="K41">
        <v>874</v>
      </c>
      <c s="13" r="L41"/>
      <c t="s" s="13" r="M41">
        <v>875</v>
      </c>
      <c s="13" r="N41"/>
      <c t="s" s="13" r="O41">
        <v>876</v>
      </c>
      <c t="s" s="13" r="P41">
        <v>877</v>
      </c>
      <c t="s" s="13" r="Q41">
        <v>878</v>
      </c>
      <c t="str" s="16" r="R41">
        <f>SUM(E41:Q41)</f>
        <v>0</v>
      </c>
      <c s="8" r="S41"/>
      <c s="8" r="T41"/>
      <c s="8" r="U41"/>
      <c s="8" r="V41"/>
      <c s="8" r="W41"/>
      <c s="8" r="X41"/>
      <c s="8" r="Y41"/>
      <c s="8" r="Z41"/>
      <c s="8" r="AA41"/>
      <c s="8" r="AB41"/>
    </row>
    <row customHeight="1" r="42" ht="45.0">
      <c t="s" s="205" r="A42">
        <v>879</v>
      </c>
      <c t="s" s="73" r="B42">
        <v>880</v>
      </c>
      <c s="13" r="E42"/>
      <c s="13" r="F42"/>
      <c s="13" r="G42"/>
      <c s="13" r="H42"/>
      <c s="13" r="I42"/>
      <c s="13" r="J42"/>
      <c s="13" r="K42"/>
      <c s="13" r="L42"/>
      <c s="13" r="M42"/>
      <c s="13" r="N42"/>
      <c s="13" r="O42"/>
      <c s="13" r="P42"/>
      <c s="13" r="Q42"/>
      <c t="str" s="16" r="R42">
        <f>SUM(E42:Q42)</f>
        <v>0</v>
      </c>
      <c s="8" r="S42"/>
      <c s="8" r="T42"/>
      <c s="8" r="U42"/>
      <c s="8" r="V42"/>
      <c s="8" r="W42"/>
      <c s="8" r="X42"/>
      <c s="8" r="Y42"/>
      <c s="8" r="Z42"/>
      <c s="8" r="AA42"/>
      <c s="8" r="AB42"/>
    </row>
    <row customHeight="1" r="43" ht="39.75">
      <c t="s" s="205" r="A43">
        <v>881</v>
      </c>
      <c s="301" r="B43"/>
      <c t="s" s="59" r="C43">
        <v>882</v>
      </c>
      <c s="60" r="E43"/>
      <c t="s" s="60" r="F43">
        <v>883</v>
      </c>
      <c t="s" s="60" r="G43">
        <v>884</v>
      </c>
      <c t="s" s="60" r="H43">
        <v>885</v>
      </c>
      <c s="60" r="I43"/>
      <c t="s" s="60" r="J43">
        <v>886</v>
      </c>
      <c t="s" s="60" r="K43">
        <v>887</v>
      </c>
      <c s="60" r="L43"/>
      <c t="s" s="60" r="M43">
        <v>888</v>
      </c>
      <c s="60" r="N43"/>
      <c t="s" s="60" r="O43">
        <v>889</v>
      </c>
      <c t="s" s="60" r="P43">
        <v>890</v>
      </c>
      <c t="s" s="60" r="Q43">
        <v>891</v>
      </c>
      <c t="str" s="16" r="R43">
        <f>SUM(E43:Q43)</f>
        <v>0</v>
      </c>
      <c s="8" r="S43"/>
      <c s="8" r="T43"/>
      <c s="8" r="U43"/>
      <c s="8" r="V43"/>
      <c s="8" r="W43"/>
      <c s="8" r="X43"/>
      <c s="8" r="Y43"/>
      <c s="8" r="Z43"/>
      <c s="8" r="AA43"/>
      <c s="8" r="AB43"/>
    </row>
    <row customHeight="1" r="44" ht="50.25">
      <c t="s" s="205" r="A44">
        <v>892</v>
      </c>
      <c s="298" r="B44"/>
      <c t="s" s="59" r="C44">
        <v>893</v>
      </c>
      <c s="60" r="E44"/>
      <c t="s" s="60" r="F44">
        <v>894</v>
      </c>
      <c t="s" s="60" r="G44">
        <v>895</v>
      </c>
      <c t="s" s="60" r="H44">
        <v>896</v>
      </c>
      <c s="60" r="I44"/>
      <c t="s" s="60" r="J44">
        <v>897</v>
      </c>
      <c t="s" s="60" r="K44">
        <v>898</v>
      </c>
      <c s="60" r="L44"/>
      <c t="s" s="60" r="M44">
        <v>899</v>
      </c>
      <c s="60" r="N44"/>
      <c t="s" s="60" r="O44">
        <v>900</v>
      </c>
      <c t="s" s="60" r="P44">
        <v>901</v>
      </c>
      <c t="s" s="60" r="Q44">
        <v>902</v>
      </c>
      <c t="str" s="16" r="R44">
        <f>SUM(E44:Q44)</f>
        <v>0</v>
      </c>
      <c s="8" r="S44"/>
      <c s="8" r="T44"/>
      <c s="8" r="U44"/>
      <c s="8" r="V44"/>
      <c s="8" r="W44"/>
      <c s="8" r="X44"/>
      <c s="8" r="Y44"/>
      <c s="8" r="Z44"/>
      <c s="8" r="AA44"/>
      <c s="8" r="AB44"/>
    </row>
    <row customHeight="1" r="45" ht="12.75">
      <c t="s" s="304" r="A45">
        <v>903</v>
      </c>
      <c s="309" r="B45"/>
      <c s="97" r="C45"/>
      <c t="s" s="306" r="D45">
        <v>904</v>
      </c>
      <c s="60" r="E45"/>
      <c t="s" s="60" r="F45">
        <v>905</v>
      </c>
      <c t="s" s="60" r="G45">
        <v>906</v>
      </c>
      <c t="s" s="60" r="H45">
        <v>907</v>
      </c>
      <c s="60" r="I45"/>
      <c t="s" s="60" r="J45">
        <v>908</v>
      </c>
      <c t="s" s="60" r="K45">
        <v>909</v>
      </c>
      <c s="60" r="L45"/>
      <c t="s" s="60" r="M45">
        <v>910</v>
      </c>
      <c s="60" r="N45"/>
      <c t="s" s="60" r="O45">
        <v>911</v>
      </c>
      <c t="s" s="60" r="P45">
        <v>912</v>
      </c>
      <c t="s" s="60" r="Q45">
        <v>913</v>
      </c>
      <c t="str" s="16" r="R45">
        <f>SUM(E45:Q45)</f>
        <v>0</v>
      </c>
      <c s="8" r="S45"/>
      <c s="8" r="T45"/>
      <c s="8" r="U45"/>
      <c s="8" r="V45"/>
      <c s="8" r="W45"/>
      <c s="8" r="X45"/>
      <c s="8" r="Y45"/>
      <c s="8" r="Z45"/>
      <c s="8" r="AA45"/>
      <c s="8" r="AB45"/>
    </row>
    <row customHeight="1" r="46" ht="12.75">
      <c t="s" s="304" r="A46">
        <v>914</v>
      </c>
      <c s="309" r="B46"/>
      <c s="97" r="C46"/>
      <c t="s" s="306" r="D46">
        <v>915</v>
      </c>
      <c s="60" r="E46"/>
      <c t="s" s="60" r="F46">
        <v>916</v>
      </c>
      <c t="s" s="60" r="G46">
        <v>917</v>
      </c>
      <c t="s" s="60" r="H46">
        <v>918</v>
      </c>
      <c s="60" r="I46"/>
      <c t="s" s="60" r="J46">
        <v>919</v>
      </c>
      <c t="s" s="60" r="K46">
        <v>920</v>
      </c>
      <c s="60" r="L46"/>
      <c t="s" s="60" r="M46">
        <v>921</v>
      </c>
      <c s="60" r="N46"/>
      <c t="s" s="60" r="O46">
        <v>922</v>
      </c>
      <c t="s" s="60" r="P46">
        <v>923</v>
      </c>
      <c t="s" s="60" r="Q46">
        <v>924</v>
      </c>
      <c t="str" s="16" r="R46">
        <f>SUM(E46:Q46)</f>
        <v>0</v>
      </c>
      <c s="8" r="S46"/>
      <c s="8" r="T46"/>
      <c s="8" r="U46"/>
      <c s="8" r="V46"/>
      <c s="8" r="W46"/>
      <c s="8" r="X46"/>
      <c s="8" r="Y46"/>
      <c s="8" r="Z46"/>
      <c s="8" r="AA46"/>
      <c s="8" r="AB46"/>
    </row>
    <row customHeight="1" r="47" ht="12.75">
      <c t="s" s="304" r="A47">
        <v>925</v>
      </c>
      <c s="309" r="B47"/>
      <c s="97" r="C47"/>
      <c t="s" s="306" r="D47">
        <v>926</v>
      </c>
      <c s="60" r="E47"/>
      <c t="s" s="60" r="F47">
        <v>927</v>
      </c>
      <c t="s" s="60" r="G47">
        <v>928</v>
      </c>
      <c t="s" s="60" r="H47">
        <v>929</v>
      </c>
      <c s="60" r="I47"/>
      <c t="s" s="60" r="J47">
        <v>930</v>
      </c>
      <c t="s" s="60" r="K47">
        <v>931</v>
      </c>
      <c s="60" r="L47"/>
      <c t="s" s="60" r="M47">
        <v>932</v>
      </c>
      <c s="60" r="N47"/>
      <c t="s" s="60" r="O47">
        <v>933</v>
      </c>
      <c t="s" s="60" r="P47">
        <v>934</v>
      </c>
      <c t="s" s="60" r="Q47">
        <v>935</v>
      </c>
      <c t="str" s="16" r="R47">
        <f>SUM(E47:Q47)</f>
        <v>0</v>
      </c>
      <c s="8" r="S47"/>
      <c s="8" r="T47"/>
      <c s="8" r="U47"/>
      <c s="8" r="V47"/>
      <c s="8" r="W47"/>
      <c s="8" r="X47"/>
      <c s="8" r="Y47"/>
      <c s="8" r="Z47"/>
      <c s="8" r="AA47"/>
      <c s="8" r="AB47"/>
    </row>
    <row customHeight="1" r="48" ht="15.0">
      <c t="s" s="205" r="A48">
        <v>936</v>
      </c>
      <c s="305" r="B48"/>
      <c t="s" s="306" r="C48">
        <v>937</v>
      </c>
      <c s="60" r="E48"/>
      <c t="s" s="60" r="F48">
        <v>938</v>
      </c>
      <c t="s" s="60" r="G48">
        <v>939</v>
      </c>
      <c t="s" s="60" r="H48">
        <v>940</v>
      </c>
      <c s="60" r="I48"/>
      <c t="s" s="60" r="J48">
        <v>941</v>
      </c>
      <c t="s" s="60" r="K48">
        <v>942</v>
      </c>
      <c s="60" r="L48"/>
      <c t="s" s="60" r="M48">
        <v>943</v>
      </c>
      <c s="60" r="N48"/>
      <c t="s" s="60" r="O48">
        <v>944</v>
      </c>
      <c t="s" s="60" r="P48">
        <v>945</v>
      </c>
      <c t="s" s="60" r="Q48">
        <v>946</v>
      </c>
      <c t="str" s="16" r="R48">
        <f>SUM(E48:Q48)</f>
        <v>0</v>
      </c>
      <c s="8" r="S48"/>
      <c s="8" r="T48"/>
      <c s="8" r="U48"/>
      <c s="8" r="V48"/>
      <c s="8" r="W48"/>
      <c s="8" r="X48"/>
      <c s="8" r="Y48"/>
      <c s="8" r="Z48"/>
      <c s="8" r="AA48"/>
      <c s="8" r="AB48"/>
    </row>
    <row customHeight="1" r="49" ht="41.25">
      <c t="s" s="167" r="A49">
        <v>947</v>
      </c>
      <c t="s" s="75" r="B49">
        <v>948</v>
      </c>
      <c t="str" s="16" r="E49">
        <f>E41+E42+E43-E44+E48</f>
        <v>0</v>
      </c>
      <c t="s" s="16" r="F49">
        <v>949</v>
      </c>
      <c t="s" s="16" r="G49">
        <v>950</v>
      </c>
      <c t="s" s="16" r="H49">
        <v>951</v>
      </c>
      <c t="str" s="16" r="I49">
        <f>I41+I42+I43-I44+I48</f>
        <v>0</v>
      </c>
      <c t="s" s="16" r="J49">
        <v>952</v>
      </c>
      <c t="s" s="16" r="K49">
        <v>953</v>
      </c>
      <c t="str" s="16" r="L49">
        <f>L41+L42+L43-L44+L48</f>
        <v>0</v>
      </c>
      <c t="s" s="16" r="M49">
        <v>954</v>
      </c>
      <c t="str" s="16" r="N49">
        <f>N41+N42+N43-N44+N48</f>
        <v>0</v>
      </c>
      <c t="s" s="16" r="O49">
        <v>955</v>
      </c>
      <c t="s" s="16" r="P49">
        <v>956</v>
      </c>
      <c t="s" s="16" r="Q49">
        <v>957</v>
      </c>
      <c t="str" s="16" r="R49">
        <f>SUM(E49:Q49)</f>
        <v>0</v>
      </c>
      <c s="8" r="S49"/>
      <c s="8" r="T49"/>
      <c s="8" r="U49"/>
      <c s="8" r="V49"/>
      <c s="8" r="W49"/>
      <c s="8" r="X49"/>
      <c s="8" r="Y49"/>
      <c s="8" r="Z49"/>
      <c s="8" r="AA49"/>
      <c s="8" r="AB49"/>
    </row>
    <row customHeight="1" r="50" ht="54.75">
      <c t="s" s="167" r="A50">
        <v>958</v>
      </c>
      <c t="s" s="75" r="B50">
        <v>959</v>
      </c>
      <c t="str" s="16" r="E50">
        <f>IF(E21+E49=FBA!F28,E21+E49,0)</f>
        <v>0</v>
      </c>
      <c t="str" s="16" r="F50">
        <f>F21-F30-F40</f>
        <v>0</v>
      </c>
      <c s="16" r="G50">
        <v>62369.0</v>
      </c>
      <c t="str" s="16" r="H50">
        <f>IF(H21-H30-H40=FBA!F30,H21-H30-H40,0)</f>
        <v>0</v>
      </c>
      <c t="str" s="16" r="I50">
        <f>IF(I21-I30-I40+I49=FBA!F31,I21-I30-I40+I49,0)</f>
        <v>0</v>
      </c>
      <c s="16" r="J50">
        <v>39071.0</v>
      </c>
      <c s="16" r="K50">
        <v>2794.0</v>
      </c>
      <c t="str" s="16" r="L50">
        <f>IF(L21-L30-L40+L49=FBA!F34,L21-L30-L40+L49,0)</f>
        <v>0</v>
      </c>
      <c s="16" r="M50">
        <v>9229.0</v>
      </c>
      <c t="str" s="16" r="N50">
        <f>N21+N49</f>
        <v>0</v>
      </c>
      <c t="str" s="16" r="O50">
        <f>O21-O30-O40</f>
        <v>0</v>
      </c>
      <c t="str" s="16" r="P50">
        <f>P21-P40</f>
        <v>0</v>
      </c>
      <c t="str" s="16" r="Q50">
        <f>Q21-Q40</f>
        <v>0</v>
      </c>
      <c s="16" r="R50">
        <v>113463.0</v>
      </c>
      <c s="8" r="S50"/>
      <c s="8" r="T50"/>
      <c s="8" r="U50"/>
      <c s="8" r="V50"/>
      <c s="8" r="W50"/>
      <c s="8" r="X50"/>
      <c s="8" r="Y50"/>
      <c s="8" r="Z50"/>
      <c s="8" r="AA50"/>
      <c s="8" r="AB50"/>
    </row>
    <row customHeight="1" r="51" ht="54.75">
      <c t="s" s="167" r="A51">
        <v>960</v>
      </c>
      <c t="s" s="75" r="B51">
        <v>961</v>
      </c>
      <c s="16" r="E51">
        <v>0.0</v>
      </c>
      <c t="str" s="16" r="F51">
        <f>F12-F22-F31</f>
        <v>0</v>
      </c>
      <c s="16" r="G51">
        <v>57389.0</v>
      </c>
      <c s="16" r="H51">
        <v>0.0</v>
      </c>
      <c s="16" r="I51">
        <v>0.0</v>
      </c>
      <c s="16" r="J51">
        <v>34187.0</v>
      </c>
      <c s="16" r="K51">
        <v>2350.0</v>
      </c>
      <c s="16" r="L51">
        <v>0.0</v>
      </c>
      <c s="16" r="M51">
        <v>6548.0</v>
      </c>
      <c t="str" s="16" r="N51">
        <f>N12+N41</f>
        <v>0</v>
      </c>
      <c t="str" s="16" r="O51">
        <f>O12-O22-O31</f>
        <v>0</v>
      </c>
      <c t="str" s="16" r="P51">
        <f>P12-P31</f>
        <v>0</v>
      </c>
      <c t="str" s="16" r="Q51">
        <f>Q12-Q31</f>
        <v>0</v>
      </c>
      <c s="16" r="R51">
        <v>100474.0</v>
      </c>
      <c s="8" r="S51"/>
      <c s="8" r="T51"/>
      <c s="8" r="U51"/>
      <c s="8" r="V51"/>
      <c s="8" r="W51"/>
      <c s="8" r="X51"/>
      <c s="8" r="Y51"/>
      <c s="8" r="Z51"/>
      <c s="8" r="AA51"/>
      <c s="8" r="AB51"/>
    </row>
    <row customHeight="1" r="52" ht="12.75">
      <c t="s" s="229" r="A52">
        <v>962</v>
      </c>
      <c s="1" r="B52"/>
      <c s="1" r="C52"/>
      <c s="1" r="D52"/>
      <c s="1" r="E52"/>
      <c s="1" r="F52"/>
      <c s="1" r="G52"/>
      <c s="275" r="H52"/>
      <c s="275" r="I52"/>
      <c s="275" r="J52"/>
      <c s="275" r="K52"/>
      <c s="275" r="L52"/>
      <c s="275" r="M52"/>
      <c s="275" r="N52"/>
      <c s="275" r="O52"/>
      <c s="275" r="P52"/>
      <c s="275" r="Q52"/>
      <c s="275" r="R52"/>
      <c s="8" r="S52"/>
      <c s="8" r="T52"/>
      <c s="8" r="U52"/>
      <c s="8" r="V52"/>
      <c s="8" r="W52"/>
      <c s="8" r="X52"/>
      <c s="8" r="Y52"/>
      <c s="8" r="Z52"/>
      <c s="8" r="AA52"/>
      <c s="8" r="AB52"/>
    </row>
    <row customHeight="1" r="53" ht="12.75">
      <c t="s" s="229" r="A53">
        <v>963</v>
      </c>
      <c s="1" r="B53"/>
      <c s="1" r="C53"/>
      <c s="1" r="D53"/>
      <c s="1" r="E53"/>
      <c s="1" r="F53"/>
      <c s="1" r="G53"/>
      <c s="275" r="H53"/>
      <c s="275" r="I53"/>
      <c s="275" r="J53"/>
      <c s="275" r="K53"/>
      <c s="275" r="L53"/>
      <c s="275" r="M53"/>
      <c s="275" r="N53"/>
      <c s="275" r="O53"/>
      <c s="275" r="P53"/>
      <c s="275" r="Q53"/>
      <c s="275" r="R53"/>
      <c s="8" r="S53"/>
      <c s="8" r="T53"/>
      <c s="8" r="U53"/>
      <c s="8" r="V53"/>
      <c s="8" r="W53"/>
      <c s="8" r="X53"/>
      <c s="8" r="Y53"/>
      <c s="8" r="Z53"/>
      <c s="8" r="AA53"/>
      <c s="8" r="AB53"/>
    </row>
    <row customHeight="1" r="54" ht="12.75">
      <c s="229" r="A54"/>
      <c s="275" r="B54"/>
      <c s="275" r="C54"/>
      <c s="275" r="D54"/>
      <c s="275" r="E54"/>
      <c s="275" r="F54"/>
      <c s="275" r="G54"/>
      <c s="275" r="H54"/>
      <c s="275" r="I54"/>
      <c s="275" r="J54"/>
      <c s="275" r="K54"/>
      <c s="275" r="L54"/>
      <c s="275" r="M54"/>
      <c s="275" r="N54"/>
      <c s="275" r="O54"/>
      <c s="275" r="P54"/>
      <c s="275" r="Q54"/>
      <c s="275" r="R54"/>
      <c s="8" r="S54"/>
      <c s="8" r="T54"/>
      <c s="8" r="U54"/>
      <c s="8" r="V54"/>
      <c s="8" r="W54"/>
      <c s="8" r="X54"/>
      <c s="8" r="Y54"/>
      <c s="8" r="Z54"/>
      <c s="8" r="AA54"/>
      <c s="8" r="AB54"/>
    </row>
  </sheetData>
  <mergeCells count="43">
    <mergeCell ref="I9:I10"/>
    <mergeCell ref="H9:H10"/>
    <mergeCell ref="K9:K10"/>
    <mergeCell ref="L9:L10"/>
    <mergeCell ref="E9:E10"/>
    <mergeCell ref="R9:R10"/>
    <mergeCell ref="A5:R5"/>
    <mergeCell ref="A7:R7"/>
    <mergeCell ref="J9:J10"/>
    <mergeCell ref="N9:O9"/>
    <mergeCell ref="F9:G9"/>
    <mergeCell ref="M9:M10"/>
    <mergeCell ref="C13:D13"/>
    <mergeCell ref="B16:D16"/>
    <mergeCell ref="B9:D10"/>
    <mergeCell ref="A9:A10"/>
    <mergeCell ref="C29:D29"/>
    <mergeCell ref="C20:D20"/>
    <mergeCell ref="C23:D23"/>
    <mergeCell ref="C24:D24"/>
    <mergeCell ref="C25:D25"/>
    <mergeCell ref="B21:D21"/>
    <mergeCell ref="B22:D22"/>
    <mergeCell ref="B51:D51"/>
    <mergeCell ref="B50:D50"/>
    <mergeCell ref="B41:D41"/>
    <mergeCell ref="C44:D44"/>
    <mergeCell ref="B42:D42"/>
    <mergeCell ref="C43:D43"/>
    <mergeCell ref="C35:D35"/>
    <mergeCell ref="B40:D40"/>
    <mergeCell ref="C39:D39"/>
    <mergeCell ref="B31:D31"/>
    <mergeCell ref="B30:D30"/>
    <mergeCell ref="C33:D33"/>
    <mergeCell ref="C34:D34"/>
    <mergeCell ref="C32:D32"/>
    <mergeCell ref="B49:D49"/>
    <mergeCell ref="C48:D48"/>
    <mergeCell ref="Q9:Q10"/>
    <mergeCell ref="P9:P10"/>
    <mergeCell ref="B11:D11"/>
    <mergeCell ref="B12:D12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5.43"/>
    <col min="2" customWidth="1" max="2" width="0.29"/>
    <col min="3" customWidth="1" max="3" width="2.0"/>
    <col min="4" customWidth="1" max="4" width="35.43"/>
    <col min="5" customWidth="1" max="5" width="9.86"/>
    <col min="6" customWidth="1" max="6" width="10.71"/>
    <col min="7" customWidth="1" max="7" width="12.0"/>
    <col min="8" customWidth="1" max="8" width="10.86"/>
    <col min="9" customWidth="1" max="9" width="11.0"/>
    <col min="10" customWidth="1" max="10" width="10.57"/>
    <col min="11" customWidth="1" max="11" width="11.14"/>
    <col min="12" customWidth="1" max="12" width="8.43"/>
    <col min="13" customWidth="1" max="13" width="10.29"/>
    <col min="14" customWidth="1" max="14" width="8.71"/>
    <col min="15" customWidth="1" max="23" width="9.14"/>
  </cols>
  <sheetData>
    <row customHeight="1" r="1" ht="12.75">
      <c s="96" r="A1"/>
      <c s="96" r="B1"/>
      <c s="96" r="C1"/>
      <c s="96" r="D1"/>
      <c s="96" r="E1"/>
      <c s="96" r="F1"/>
      <c s="96" r="G1"/>
      <c s="96" r="H1"/>
      <c s="96" r="I1"/>
      <c s="150" r="J1"/>
      <c s="96" r="K1"/>
      <c s="96" r="L1"/>
      <c s="96" r="M1"/>
      <c s="96" r="N1"/>
      <c s="96" r="O1"/>
      <c s="96" r="P1"/>
      <c s="96" r="Q1"/>
      <c s="96" r="R1"/>
      <c s="96" r="S1"/>
      <c s="96" r="T1"/>
      <c s="96" r="U1"/>
      <c s="96" r="V1"/>
      <c s="96" r="W1"/>
    </row>
    <row customHeight="1" r="2" ht="12.75">
      <c s="96" r="A2"/>
      <c s="96" r="B2"/>
      <c s="96" r="C2"/>
      <c s="96" r="D2"/>
      <c s="96" r="E2"/>
      <c s="96" r="F2"/>
      <c s="96" r="G2"/>
      <c s="96" r="H2"/>
      <c s="96" r="I2"/>
      <c t="s" s="310" r="J2">
        <v>964</v>
      </c>
      <c s="96" r="K2"/>
      <c s="96" r="L2"/>
      <c s="96" r="M2"/>
      <c s="96" r="N2"/>
      <c s="96" r="O2"/>
      <c s="96" r="P2"/>
      <c s="96" r="Q2"/>
      <c s="96" r="R2"/>
      <c s="96" r="S2"/>
      <c s="96" r="T2"/>
      <c s="96" r="U2"/>
      <c s="96" r="V2"/>
      <c s="96" r="W2"/>
    </row>
    <row customHeight="1" r="3" ht="12.75">
      <c s="96" r="A3"/>
      <c s="96" r="B3"/>
      <c s="96" r="C3"/>
      <c s="96" r="D3"/>
      <c s="96" r="E3"/>
      <c s="96" r="F3"/>
      <c s="96" r="G3"/>
      <c s="96" r="H3"/>
      <c s="96" r="I3"/>
      <c t="s" s="311" r="J3">
        <v>965</v>
      </c>
      <c s="96" r="K3"/>
      <c s="96" r="L3"/>
      <c s="96" r="M3"/>
      <c s="96" r="N3"/>
      <c s="96" r="O3"/>
      <c s="96" r="P3"/>
      <c s="96" r="Q3"/>
      <c s="96" r="R3"/>
      <c s="96" r="S3"/>
      <c s="96" r="T3"/>
      <c s="96" r="U3"/>
      <c s="96" r="V3"/>
      <c s="96" r="W3"/>
    </row>
    <row customHeight="1" r="4" ht="12.75">
      <c s="96" r="A4"/>
      <c s="96" r="B4"/>
      <c s="96" r="C4"/>
      <c s="96" r="D4"/>
      <c s="96" r="E4"/>
      <c s="96" r="F4"/>
      <c s="96" r="G4"/>
      <c s="96" r="H4"/>
      <c s="96" r="I4"/>
      <c s="96" r="J4"/>
      <c s="96" r="K4"/>
      <c s="96" r="L4"/>
      <c s="96" r="M4"/>
      <c s="96" r="N4"/>
      <c s="96" r="O4"/>
      <c s="96" r="P4"/>
      <c s="96" r="Q4"/>
      <c s="96" r="R4"/>
      <c s="96" r="S4"/>
      <c s="96" r="T4"/>
      <c s="96" r="U4"/>
      <c s="96" r="V4"/>
      <c s="96" r="W4"/>
    </row>
    <row customHeight="1" r="5" ht="30.0">
      <c t="s" s="312" r="A5">
        <v>966</v>
      </c>
      <c s="96" r="N5"/>
      <c s="96" r="O5"/>
      <c s="96" r="P5"/>
      <c s="96" r="Q5"/>
      <c s="96" r="R5"/>
      <c s="96" r="S5"/>
      <c s="96" r="T5"/>
      <c s="96" r="U5"/>
      <c s="96" r="V5"/>
      <c s="96" r="W5"/>
    </row>
    <row customHeight="1" r="6" ht="12.75">
      <c s="96" r="A6"/>
      <c s="96" r="B6"/>
      <c s="96" r="C6"/>
      <c s="179" r="D6"/>
      <c s="96" r="N6"/>
      <c s="96" r="O6"/>
      <c s="96" r="P6"/>
      <c s="96" r="Q6"/>
      <c s="96" r="R6"/>
      <c s="96" r="S6"/>
      <c s="96" r="T6"/>
      <c s="96" r="U6"/>
      <c s="96" r="V6"/>
      <c s="96" r="W6"/>
    </row>
    <row customHeight="1" r="7" ht="12.75">
      <c t="s" s="313" r="A7">
        <v>967</v>
      </c>
      <c s="96" r="N7"/>
      <c s="96" r="O7"/>
      <c s="96" r="P7"/>
      <c s="96" r="Q7"/>
      <c s="96" r="R7"/>
      <c s="96" r="S7"/>
      <c s="96" r="T7"/>
      <c s="96" r="U7"/>
      <c s="96" r="V7"/>
      <c s="96" r="W7"/>
    </row>
    <row customHeight="1" r="8" ht="12.75">
      <c s="96" r="A8"/>
      <c s="96" r="B8"/>
      <c s="96" r="C8"/>
      <c s="96" r="D8"/>
      <c s="96" r="E8"/>
      <c s="96" r="F8"/>
      <c s="96" r="G8"/>
      <c s="96" r="H8"/>
      <c s="96" r="I8"/>
      <c s="96" r="J8"/>
      <c s="96" r="K8"/>
      <c s="96" r="L8"/>
      <c s="96" r="M8"/>
      <c s="96" r="N8"/>
      <c s="96" r="O8"/>
      <c s="96" r="P8"/>
      <c s="96" r="Q8"/>
      <c s="96" r="R8"/>
      <c s="96" r="S8"/>
      <c s="96" r="T8"/>
      <c s="96" r="U8"/>
      <c s="96" r="V8"/>
      <c s="96" r="W8"/>
    </row>
    <row customHeight="1" r="9" ht="27.0">
      <c t="s" s="14" r="A9">
        <v>968</v>
      </c>
      <c t="s" s="185" r="B9">
        <v>969</v>
      </c>
      <c t="s" s="14" r="E9">
        <v>970</v>
      </c>
      <c t="s" s="14" r="F9">
        <v>971</v>
      </c>
      <c t="s" s="14" r="G9">
        <v>972</v>
      </c>
      <c t="s" s="14" r="J9">
        <v>973</v>
      </c>
      <c t="s" s="14" r="L9">
        <v>974</v>
      </c>
      <c t="s" s="16" r="M9">
        <v>975</v>
      </c>
      <c s="96" r="N9"/>
      <c s="96" r="O9"/>
      <c s="96" r="P9"/>
      <c s="96" r="Q9"/>
      <c s="96" r="R9"/>
      <c s="96" r="S9"/>
      <c s="96" r="T9"/>
      <c s="96" r="U9"/>
      <c s="96" r="V9"/>
      <c s="96" r="W9"/>
    </row>
    <row customHeight="1" r="10" ht="84.0">
      <c t="s" s="14" r="G10">
        <v>976</v>
      </c>
      <c t="s" s="14" r="H10">
        <v>977</v>
      </c>
      <c t="s" s="14" r="I10">
        <v>978</v>
      </c>
      <c t="s" s="14" r="J10">
        <v>979</v>
      </c>
      <c t="s" s="14" r="K10">
        <v>980</v>
      </c>
      <c s="96" r="N10"/>
      <c s="96" r="O10"/>
      <c s="96" r="P10"/>
      <c s="96" r="Q10"/>
      <c s="96" r="R10"/>
      <c s="96" r="S10"/>
      <c s="96" r="T10"/>
      <c s="96" r="U10"/>
      <c s="96" r="V10"/>
      <c s="96" r="W10"/>
    </row>
    <row customHeight="1" r="11" ht="12.75">
      <c s="314" r="A11">
        <v>1.0</v>
      </c>
      <c s="315" r="B11"/>
      <c s="316" r="C11"/>
      <c s="317" r="D11">
        <v>2.0</v>
      </c>
      <c s="318" r="E11">
        <v>3.0</v>
      </c>
      <c s="318" r="F11">
        <v>4.0</v>
      </c>
      <c s="318" r="G11">
        <v>5.0</v>
      </c>
      <c s="318" r="H11">
        <v>6.0</v>
      </c>
      <c s="318" r="I11">
        <v>7.0</v>
      </c>
      <c s="318" r="J11">
        <v>8.0</v>
      </c>
      <c s="318" r="K11">
        <v>9.0</v>
      </c>
      <c s="318" r="L11">
        <v>10.0</v>
      </c>
      <c s="23" r="M11">
        <v>11.0</v>
      </c>
      <c s="96" r="N11"/>
      <c s="96" r="O11"/>
      <c s="96" r="P11"/>
      <c s="96" r="Q11"/>
      <c s="96" r="R11"/>
      <c s="96" r="S11"/>
      <c s="96" r="T11"/>
      <c s="96" r="U11"/>
      <c s="96" r="V11"/>
      <c s="96" r="W11"/>
    </row>
    <row customHeight="1" r="12" ht="24.75">
      <c t="s" s="185" r="A12">
        <v>981</v>
      </c>
      <c t="s" s="319" r="B12">
        <v>982</v>
      </c>
      <c s="318" r="E12"/>
      <c s="318" r="F12">
        <v>4121.0</v>
      </c>
      <c s="318" r="G12"/>
      <c s="318" r="H12"/>
      <c s="318" r="I12"/>
      <c s="318" r="J12"/>
      <c s="318" r="K12"/>
      <c s="318" r="L12"/>
      <c t="str" s="320" r="M12">
        <f>SUM(E12:L12)</f>
        <v>4121</v>
      </c>
      <c s="96" r="N12"/>
      <c s="96" r="O12"/>
      <c s="96" r="P12"/>
      <c s="96" r="Q12"/>
      <c s="96" r="R12"/>
      <c s="96" r="S12"/>
      <c s="96" r="T12"/>
      <c s="96" r="U12"/>
      <c s="96" r="V12"/>
      <c s="96" r="W12"/>
    </row>
    <row customHeight="1" r="13" ht="12.75">
      <c t="s" s="167" r="A13">
        <v>983</v>
      </c>
      <c s="321" r="B13"/>
      <c t="s" s="322" r="C13">
        <v>984</v>
      </c>
      <c s="323" r="D13"/>
      <c t="str" s="320" r="E13">
        <f>E14+E15</f>
        <v>0</v>
      </c>
      <c t="str" s="320" r="F13">
        <f>F14+F15</f>
        <v>0</v>
      </c>
      <c t="str" s="320" r="G13">
        <f>G14+G15</f>
        <v>0</v>
      </c>
      <c t="str" s="320" r="H13">
        <f>H14+H15</f>
        <v>0</v>
      </c>
      <c t="str" s="320" r="I13">
        <f>I14+I15</f>
        <v>0</v>
      </c>
      <c t="str" s="320" r="J13">
        <f>J14+J15</f>
        <v>0</v>
      </c>
      <c t="str" s="320" r="K13">
        <f>K14+K15</f>
        <v>0</v>
      </c>
      <c t="str" s="320" r="L13">
        <f>L14+L15</f>
        <v>0</v>
      </c>
      <c t="str" s="320" r="M13">
        <f>SUM(E13:L13)</f>
        <v>0</v>
      </c>
      <c s="96" r="N13"/>
      <c s="96" r="O13"/>
      <c s="96" r="P13"/>
      <c s="96" r="Q13"/>
      <c s="96" r="R13"/>
      <c s="96" r="S13"/>
      <c s="96" r="T13"/>
      <c s="96" r="U13"/>
      <c s="96" r="V13"/>
      <c s="96" r="W13"/>
    </row>
    <row customHeight="1" r="14" ht="12.75">
      <c t="s" s="324" r="A14">
        <v>985</v>
      </c>
      <c s="325" r="B14"/>
      <c s="316" r="C14"/>
      <c t="s" s="326" r="D14">
        <v>986</v>
      </c>
      <c s="318" r="E14"/>
      <c s="327" r="F14"/>
      <c s="318" r="G14"/>
      <c s="318" r="H14"/>
      <c s="318" r="I14"/>
      <c s="318" r="J14"/>
      <c s="318" r="K14"/>
      <c s="318" r="L14"/>
      <c t="str" s="320" r="M14">
        <f>SUM(E14:L14)</f>
        <v>0</v>
      </c>
      <c s="96" r="N14"/>
      <c s="96" r="O14"/>
      <c s="96" r="P14"/>
      <c s="96" r="Q14"/>
      <c s="96" r="R14"/>
      <c s="96" r="S14"/>
      <c s="96" r="T14"/>
      <c s="96" r="U14"/>
      <c s="96" r="V14"/>
      <c s="96" r="W14"/>
    </row>
    <row customHeight="1" r="15" ht="15.75">
      <c t="s" s="324" r="A15">
        <v>987</v>
      </c>
      <c s="316" r="B15"/>
      <c s="316" r="C15"/>
      <c t="s" s="326" r="D15">
        <v>988</v>
      </c>
      <c s="318" r="E15"/>
      <c s="327" r="F15"/>
      <c s="318" r="G15"/>
      <c s="318" r="H15"/>
      <c s="318" r="I15"/>
      <c s="318" r="J15"/>
      <c s="318" r="K15"/>
      <c s="318" r="L15"/>
      <c t="str" s="320" r="M15">
        <f>SUM(E15:L15)</f>
        <v>0</v>
      </c>
      <c s="96" r="N15"/>
      <c s="96" r="O15"/>
      <c s="96" r="P15"/>
      <c s="96" r="Q15"/>
      <c s="96" r="R15"/>
      <c s="96" r="S15"/>
      <c s="96" r="T15"/>
      <c s="96" r="U15"/>
      <c s="96" r="V15"/>
      <c s="96" r="W15"/>
    </row>
    <row customHeight="1" r="16" ht="28.5">
      <c t="s" s="328" r="A16">
        <v>989</v>
      </c>
      <c s="329" r="B16"/>
      <c t="s" s="330" r="C16">
        <v>990</v>
      </c>
      <c t="str" s="320" r="E16">
        <f>E17+E18+E19</f>
        <v>0</v>
      </c>
      <c t="str" s="320" r="F16">
        <f>F17+F18+F19</f>
        <v>0</v>
      </c>
      <c t="str" s="320" r="G16">
        <f>G17+G18+G19</f>
        <v>0</v>
      </c>
      <c t="str" s="320" r="H16">
        <f>H17+H18+H19</f>
        <v>0</v>
      </c>
      <c t="str" s="320" r="I16">
        <f>I17+I18+I19</f>
        <v>0</v>
      </c>
      <c t="str" s="320" r="J16">
        <f>J17+J18+J19</f>
        <v>0</v>
      </c>
      <c t="str" s="320" r="K16">
        <f>K17+K18+K19</f>
        <v>0</v>
      </c>
      <c t="str" s="320" r="L16">
        <f>L17+L18+L19</f>
        <v>0</v>
      </c>
      <c t="str" s="320" r="M16">
        <f>SUM(E16:L16)</f>
        <v>0</v>
      </c>
      <c s="96" r="N16"/>
      <c s="96" r="O16"/>
      <c s="96" r="P16"/>
      <c s="96" r="Q16"/>
      <c s="96" r="R16"/>
      <c s="96" r="S16"/>
      <c s="96" r="T16"/>
      <c s="96" r="U16"/>
      <c s="96" r="V16"/>
      <c s="96" r="W16"/>
    </row>
    <row customHeight="1" r="17" ht="12.75">
      <c t="s" s="324" r="A17">
        <v>991</v>
      </c>
      <c s="315" r="B17"/>
      <c s="316" r="C17"/>
      <c t="s" s="326" r="D17">
        <v>992</v>
      </c>
      <c s="318" r="E17"/>
      <c s="318" r="F17"/>
      <c s="318" r="G17"/>
      <c s="318" r="H17"/>
      <c s="318" r="I17"/>
      <c s="318" r="J17"/>
      <c s="318" r="K17"/>
      <c s="318" r="L17"/>
      <c t="str" s="320" r="M17">
        <f>SUM(E17:L17)</f>
        <v>0</v>
      </c>
      <c s="96" r="N17"/>
      <c s="96" r="O17"/>
      <c s="96" r="P17"/>
      <c s="96" r="Q17"/>
      <c s="96" r="R17"/>
      <c s="96" r="S17"/>
      <c s="96" r="T17"/>
      <c s="96" r="U17"/>
      <c s="96" r="V17"/>
      <c s="96" r="W17"/>
    </row>
    <row customHeight="1" r="18" ht="12.75">
      <c t="s" s="324" r="A18">
        <v>993</v>
      </c>
      <c s="315" r="B18"/>
      <c s="316" r="C18"/>
      <c t="s" s="326" r="D18">
        <v>994</v>
      </c>
      <c s="318" r="E18"/>
      <c s="318" r="F18"/>
      <c s="318" r="G18"/>
      <c s="318" r="H18"/>
      <c s="318" r="I18"/>
      <c s="318" r="J18"/>
      <c s="318" r="K18"/>
      <c s="318" r="L18"/>
      <c t="str" s="320" r="M18">
        <f>SUM(E18:L18)</f>
        <v>0</v>
      </c>
      <c s="96" r="N18"/>
      <c s="96" r="O18"/>
      <c s="96" r="P18"/>
      <c s="96" r="Q18"/>
      <c s="96" r="R18"/>
      <c s="96" r="S18"/>
      <c s="96" r="T18"/>
      <c s="96" r="U18"/>
      <c s="96" r="V18"/>
      <c s="96" r="W18"/>
    </row>
    <row customHeight="1" r="19" ht="12.75">
      <c t="s" s="324" r="A19">
        <v>995</v>
      </c>
      <c s="315" r="B19"/>
      <c s="316" r="C19"/>
      <c t="s" s="326" r="D19">
        <v>996</v>
      </c>
      <c s="318" r="E19"/>
      <c s="318" r="F19"/>
      <c s="318" r="G19"/>
      <c s="318" r="H19"/>
      <c s="318" r="I19"/>
      <c s="318" r="J19"/>
      <c s="318" r="K19"/>
      <c s="318" r="L19"/>
      <c t="str" s="320" r="M19">
        <f>SUM(E19:L19)</f>
        <v>0</v>
      </c>
      <c s="96" r="N19"/>
      <c s="96" r="O19"/>
      <c s="96" r="P19"/>
      <c s="96" r="Q19"/>
      <c s="96" r="R19"/>
      <c s="96" r="S19"/>
      <c s="96" r="T19"/>
      <c s="96" r="U19"/>
      <c s="96" r="V19"/>
      <c s="96" r="W19"/>
    </row>
    <row customHeight="1" r="20" ht="12.75">
      <c t="s" s="185" r="A20">
        <v>997</v>
      </c>
      <c s="331" r="B20"/>
      <c t="s" s="332" r="C20">
        <v>998</v>
      </c>
      <c s="333" r="D20"/>
      <c s="318" r="E20"/>
      <c s="318" r="F20"/>
      <c s="318" r="G20"/>
      <c s="318" r="H20"/>
      <c s="318" r="I20"/>
      <c s="334" r="J20"/>
      <c s="318" r="K20"/>
      <c s="318" r="L20"/>
      <c t="str" s="320" r="M20">
        <f>SUM(E20:L20)</f>
        <v>0</v>
      </c>
      <c s="96" r="N20"/>
      <c s="96" r="O20"/>
      <c s="96" r="P20"/>
      <c s="96" r="Q20"/>
      <c s="96" r="R20"/>
      <c s="96" r="S20"/>
      <c s="96" r="T20"/>
      <c s="96" r="U20"/>
      <c s="96" r="V20"/>
      <c s="96" r="W20"/>
    </row>
    <row customHeight="1" r="21" ht="24.75">
      <c t="s" s="167" r="A21">
        <v>999</v>
      </c>
      <c t="s" s="335" r="B21">
        <v>1000</v>
      </c>
      <c t="str" s="320" r="E21">
        <f>E12+E13-E16+E20</f>
        <v>0</v>
      </c>
      <c t="str" s="320" r="F21">
        <f>F12+F13-F16+F20</f>
        <v>4121</v>
      </c>
      <c t="str" s="320" r="G21">
        <f>G12+G13-G16+G20</f>
        <v>0</v>
      </c>
      <c t="str" s="320" r="H21">
        <f>H12+H13-H16+H20</f>
        <v>0</v>
      </c>
      <c t="str" s="320" r="I21">
        <f>I12+I13-I16+I20</f>
        <v>0</v>
      </c>
      <c t="str" s="320" r="J21">
        <f>J12+J13-J16+J20</f>
        <v>Dec/30</v>
      </c>
      <c t="str" s="320" r="K21">
        <f>K12+K13-K16+K20</f>
        <v>0</v>
      </c>
      <c t="str" s="320" r="L21">
        <f>L12+L13-L16+L20</f>
        <v>0</v>
      </c>
      <c t="str" s="320" r="M21">
        <f>SUM(E21:L21)</f>
        <v>4121</v>
      </c>
      <c s="96" r="N21"/>
      <c s="96" r="O21"/>
      <c s="96" r="P21"/>
      <c s="96" r="Q21"/>
      <c s="96" r="R21"/>
      <c s="96" r="S21"/>
      <c s="96" r="T21"/>
      <c s="96" r="U21"/>
      <c s="96" r="V21"/>
      <c s="96" r="W21"/>
    </row>
    <row customHeight="1" r="22" ht="24.75">
      <c t="s" s="185" r="A22">
        <v>1001</v>
      </c>
      <c t="s" s="319" r="B22">
        <v>1002</v>
      </c>
      <c t="s" s="48" r="E22">
        <v>1003</v>
      </c>
      <c s="318" r="F22">
        <v>4121.0</v>
      </c>
      <c s="318" r="G22"/>
      <c t="s" s="48" r="H22">
        <v>1004</v>
      </c>
      <c s="48" r="I22"/>
      <c t="s" s="48" r="J22">
        <v>1005</v>
      </c>
      <c t="s" s="48" r="K22">
        <v>1006</v>
      </c>
      <c s="48" r="L22"/>
      <c t="str" s="320" r="M22">
        <f>SUM(E22:L22)</f>
        <v>4121</v>
      </c>
      <c s="96" r="N22"/>
      <c s="96" r="O22"/>
      <c s="96" r="P22"/>
      <c s="96" r="Q22"/>
      <c s="96" r="R22"/>
      <c s="96" r="S22"/>
      <c s="96" r="T22"/>
      <c s="96" r="U22"/>
      <c s="96" r="V22"/>
      <c s="96" r="W22"/>
    </row>
    <row customHeight="1" r="23" ht="30.0">
      <c t="s" s="185" r="A23">
        <v>1007</v>
      </c>
      <c s="319" r="B23"/>
      <c t="s" s="336" r="C23">
        <v>1008</v>
      </c>
      <c t="s" s="48" r="E23">
        <v>1009</v>
      </c>
      <c s="318" r="F23"/>
      <c s="318" r="G23"/>
      <c t="s" s="48" r="H23">
        <v>1010</v>
      </c>
      <c s="48" r="I23"/>
      <c t="s" s="48" r="J23">
        <v>1011</v>
      </c>
      <c t="s" s="48" r="K23">
        <v>1012</v>
      </c>
      <c s="48" r="L23"/>
      <c t="str" s="320" r="M23">
        <f>SUM(E23:L23)</f>
        <v>0</v>
      </c>
      <c s="96" r="N23"/>
      <c s="96" r="O23"/>
      <c s="96" r="P23"/>
      <c s="96" r="Q23"/>
      <c s="96" r="R23"/>
      <c s="96" r="S23"/>
      <c s="96" r="T23"/>
      <c s="96" r="U23"/>
      <c s="96" r="V23"/>
      <c s="96" r="W23"/>
    </row>
    <row customHeight="1" r="24" ht="26.25">
      <c t="s" s="185" r="A24">
        <v>1013</v>
      </c>
      <c s="337" r="B24"/>
      <c t="s" s="338" r="C24">
        <v>1014</v>
      </c>
      <c t="s" s="48" r="E24">
        <v>1015</v>
      </c>
      <c s="339" r="F24"/>
      <c s="334" r="G24"/>
      <c t="s" s="48" r="H24">
        <v>1016</v>
      </c>
      <c s="194" r="I24"/>
      <c t="s" s="48" r="J24">
        <v>1017</v>
      </c>
      <c t="s" s="48" r="K24">
        <v>1018</v>
      </c>
      <c s="48" r="L24"/>
      <c t="str" s="320" r="M24">
        <f>SUM(E24:L24)</f>
        <v>0</v>
      </c>
      <c s="96" r="N24"/>
      <c s="96" r="O24"/>
      <c s="96" r="P24"/>
      <c s="96" r="Q24"/>
      <c s="96" r="R24"/>
      <c s="96" r="S24"/>
      <c s="96" r="T24"/>
      <c s="96" r="U24"/>
      <c s="96" r="V24"/>
      <c s="96" r="W24"/>
    </row>
    <row customHeight="1" r="25" ht="24.75">
      <c t="s" s="167" r="A25">
        <v>1019</v>
      </c>
      <c s="321" r="B25"/>
      <c t="s" s="323" r="C25">
        <v>1020</v>
      </c>
      <c t="s" s="23" r="E25">
        <v>1021</v>
      </c>
      <c t="str" s="320" r="F25">
        <f>F26+F27+F28</f>
        <v>Dec/30</v>
      </c>
      <c t="str" s="320" r="G25">
        <f>G26+G27+G28</f>
        <v>Dec/30</v>
      </c>
      <c t="s" s="23" r="H25">
        <v>1022</v>
      </c>
      <c t="str" s="320" r="I25">
        <f>I26+I27+I28</f>
        <v>Dec/30</v>
      </c>
      <c t="s" s="23" r="J25">
        <v>1023</v>
      </c>
      <c t="s" s="23" r="K25">
        <v>1024</v>
      </c>
      <c t="str" s="320" r="L25">
        <f>L26+L27+L28</f>
        <v>0</v>
      </c>
      <c t="str" s="320" r="M25">
        <f>SUM(E25:L25)</f>
        <v>0</v>
      </c>
      <c s="96" r="N25"/>
      <c s="96" r="O25"/>
      <c s="96" r="P25"/>
      <c s="96" r="Q25"/>
      <c s="96" r="R25"/>
      <c s="96" r="S25"/>
      <c s="96" r="T25"/>
      <c s="96" r="U25"/>
      <c s="96" r="V25"/>
      <c s="96" r="W25"/>
    </row>
    <row customHeight="1" r="26" ht="12.75">
      <c t="s" s="324" r="A26">
        <v>1025</v>
      </c>
      <c s="325" r="B26"/>
      <c s="340" r="C26"/>
      <c t="s" s="283" r="D26">
        <v>1026</v>
      </c>
      <c t="s" s="60" r="E26">
        <v>1027</v>
      </c>
      <c s="341" r="F26"/>
      <c s="341" r="G26"/>
      <c t="s" s="60" r="H26">
        <v>1028</v>
      </c>
      <c s="342" r="I26"/>
      <c t="s" s="60" r="J26">
        <v>1029</v>
      </c>
      <c t="s" s="60" r="K26">
        <v>1030</v>
      </c>
      <c s="60" r="L26"/>
      <c t="str" s="320" r="M26">
        <f>SUM(E26:L26)</f>
        <v>0</v>
      </c>
      <c s="96" r="N26"/>
      <c s="96" r="O26"/>
      <c s="96" r="P26"/>
      <c s="96" r="Q26"/>
      <c s="96" r="R26"/>
      <c s="96" r="S26"/>
      <c s="96" r="T26"/>
      <c s="96" r="U26"/>
      <c s="96" r="V26"/>
      <c s="96" r="W26"/>
    </row>
    <row customHeight="1" r="27" ht="12.75">
      <c t="s" s="324" r="A27">
        <v>1031</v>
      </c>
      <c s="325" r="B27"/>
      <c s="340" r="C27"/>
      <c t="s" s="283" r="D27">
        <v>1032</v>
      </c>
      <c t="s" s="60" r="E27">
        <v>1033</v>
      </c>
      <c s="341" r="F27"/>
      <c s="341" r="G27"/>
      <c t="s" s="60" r="H27">
        <v>1034</v>
      </c>
      <c s="342" r="I27"/>
      <c t="s" s="60" r="J27">
        <v>1035</v>
      </c>
      <c t="s" s="60" r="K27">
        <v>1036</v>
      </c>
      <c s="60" r="L27"/>
      <c t="str" s="320" r="M27">
        <f>SUM(E27:L27)</f>
        <v>0</v>
      </c>
      <c s="96" r="N27"/>
      <c s="96" r="O27"/>
      <c s="96" r="P27"/>
      <c s="96" r="Q27"/>
      <c s="96" r="R27"/>
      <c s="96" r="S27"/>
      <c s="96" r="T27"/>
      <c s="96" r="U27"/>
      <c s="96" r="V27"/>
      <c s="96" r="W27"/>
    </row>
    <row customHeight="1" r="28" ht="12.75">
      <c t="s" s="324" r="A28">
        <v>1037</v>
      </c>
      <c s="325" r="B28"/>
      <c s="340" r="C28"/>
      <c t="s" s="283" r="D28">
        <v>1038</v>
      </c>
      <c t="s" s="60" r="E28">
        <v>1039</v>
      </c>
      <c s="341" r="F28"/>
      <c s="341" r="G28"/>
      <c t="s" s="60" r="H28">
        <v>1040</v>
      </c>
      <c s="342" r="I28"/>
      <c t="s" s="60" r="J28">
        <v>1041</v>
      </c>
      <c t="s" s="60" r="K28">
        <v>1042</v>
      </c>
      <c s="60" r="L28"/>
      <c t="str" s="320" r="M28">
        <f>SUM(E28:L28)</f>
        <v>0</v>
      </c>
      <c s="96" r="N28"/>
      <c s="96" r="O28"/>
      <c s="96" r="P28"/>
      <c s="96" r="Q28"/>
      <c s="96" r="R28"/>
      <c s="96" r="S28"/>
      <c s="96" r="T28"/>
      <c s="96" r="U28"/>
      <c s="96" r="V28"/>
      <c s="96" r="W28"/>
    </row>
    <row customHeight="1" r="29" ht="12.75">
      <c t="s" s="314" r="A29">
        <v>1043</v>
      </c>
      <c s="315" r="B29"/>
      <c t="s" s="316" r="C29">
        <v>1044</v>
      </c>
      <c s="326" r="D29"/>
      <c t="s" s="48" r="E29">
        <v>1045</v>
      </c>
      <c s="334" r="F29"/>
      <c s="334" r="G29"/>
      <c t="s" s="48" r="H29">
        <v>1046</v>
      </c>
      <c s="194" r="I29"/>
      <c t="s" s="48" r="J29">
        <v>1047</v>
      </c>
      <c t="s" s="48" r="K29">
        <v>1048</v>
      </c>
      <c s="48" r="L29"/>
      <c t="str" s="320" r="M29">
        <f>SUM(E29:L29)</f>
        <v>0</v>
      </c>
      <c s="96" r="N29"/>
      <c s="96" r="O29"/>
      <c s="96" r="P29"/>
      <c s="96" r="Q29"/>
      <c s="96" r="R29"/>
      <c s="96" r="S29"/>
      <c s="96" r="T29"/>
      <c s="96" r="U29"/>
      <c s="96" r="V29"/>
      <c s="96" r="W29"/>
    </row>
    <row customHeight="1" r="30" ht="24.75">
      <c t="s" s="167" r="A30">
        <v>1049</v>
      </c>
      <c t="s" s="343" r="B30">
        <v>1050</v>
      </c>
      <c t="s" s="23" r="E30">
        <v>1051</v>
      </c>
      <c t="str" s="320" r="F30">
        <f>F22+F23+F24-F25+F29</f>
        <v>4121</v>
      </c>
      <c t="str" s="320" r="G30">
        <f>G22+G23+G24-G25+G29</f>
        <v>Dec/30</v>
      </c>
      <c t="s" s="23" r="H30">
        <v>1052</v>
      </c>
      <c t="str" s="320" r="I30">
        <f>I22+I23+I24-I25+I29</f>
        <v>Dec/30</v>
      </c>
      <c t="s" s="23" r="J30">
        <v>1053</v>
      </c>
      <c t="s" s="23" r="K30">
        <v>1054</v>
      </c>
      <c t="str" s="320" r="L30">
        <f>L22+L23+L24-L25+L29</f>
        <v>0</v>
      </c>
      <c t="str" s="320" r="M30">
        <f>SUM(E30:L30)</f>
        <v>4121</v>
      </c>
      <c s="96" r="N30"/>
      <c s="96" r="O30"/>
      <c s="96" r="P30"/>
      <c s="96" r="Q30"/>
      <c s="96" r="R30"/>
      <c s="96" r="S30"/>
      <c s="96" r="T30"/>
      <c s="96" r="U30"/>
      <c s="96" r="V30"/>
      <c s="96" r="W30"/>
    </row>
    <row customHeight="1" r="31" ht="24.75">
      <c t="s" s="185" r="A31">
        <v>1055</v>
      </c>
      <c t="s" s="319" r="B31">
        <v>1056</v>
      </c>
      <c s="318" r="E31"/>
      <c s="318" r="F31"/>
      <c s="318" r="G31"/>
      <c s="318" r="H31"/>
      <c s="318" r="I31"/>
      <c s="318" r="J31"/>
      <c s="318" r="K31"/>
      <c s="318" r="L31"/>
      <c t="str" s="320" r="M31">
        <f>SUM(E31:L31)</f>
        <v>0</v>
      </c>
      <c s="96" r="N31"/>
      <c s="96" r="O31"/>
      <c s="96" r="P31"/>
      <c s="96" r="Q31"/>
      <c s="96" r="R31"/>
      <c s="96" r="S31"/>
      <c s="96" r="T31"/>
      <c s="96" r="U31"/>
      <c s="96" r="V31"/>
      <c s="96" r="W31"/>
    </row>
    <row customHeight="1" r="32" ht="24.75">
      <c t="s" s="185" r="A32">
        <v>1057</v>
      </c>
      <c s="319" r="B32"/>
      <c t="s" s="336" r="C32">
        <v>1058</v>
      </c>
      <c s="318" r="E32"/>
      <c s="318" r="F32"/>
      <c s="318" r="G32"/>
      <c s="318" r="H32"/>
      <c s="318" r="I32"/>
      <c s="318" r="J32"/>
      <c s="318" r="K32"/>
      <c s="318" r="L32"/>
      <c t="str" s="320" r="M32">
        <f>SUM(E32:L32)</f>
        <v>0</v>
      </c>
      <c s="96" r="N32"/>
      <c s="96" r="O32"/>
      <c s="96" r="P32"/>
      <c s="96" r="Q32"/>
      <c s="96" r="R32"/>
      <c s="96" r="S32"/>
      <c s="96" r="T32"/>
      <c s="96" r="U32"/>
      <c s="96" r="V32"/>
      <c s="96" r="W32"/>
    </row>
    <row customHeight="1" r="33" ht="33.0">
      <c t="s" s="185" r="A33">
        <v>1059</v>
      </c>
      <c s="337" r="B33"/>
      <c t="s" s="201" r="C33">
        <v>1060</v>
      </c>
      <c s="318" r="E33"/>
      <c s="318" r="F33"/>
      <c s="318" r="G33"/>
      <c s="318" r="H33"/>
      <c s="318" r="I33"/>
      <c s="318" r="J33"/>
      <c s="318" r="K33"/>
      <c s="318" r="L33"/>
      <c t="str" s="320" r="M33">
        <f>SUM(E33:L33)</f>
        <v>0</v>
      </c>
      <c s="96" r="N33"/>
      <c s="96" r="O33"/>
      <c s="96" r="P33"/>
      <c s="96" r="Q33"/>
      <c s="96" r="R33"/>
      <c s="96" r="S33"/>
      <c s="96" r="T33"/>
      <c s="96" r="U33"/>
      <c s="96" r="V33"/>
      <c s="96" r="W33"/>
    </row>
    <row customHeight="1" r="34" ht="29.25">
      <c t="s" s="185" r="A34">
        <v>1061</v>
      </c>
      <c s="337" r="B34"/>
      <c t="s" s="338" r="C34">
        <v>1062</v>
      </c>
      <c s="318" r="E34"/>
      <c s="318" r="F34"/>
      <c s="318" r="G34"/>
      <c s="318" r="H34"/>
      <c s="318" r="I34"/>
      <c s="318" r="J34"/>
      <c s="318" r="K34"/>
      <c s="318" r="L34"/>
      <c t="str" s="320" r="M34">
        <f>SUM(E34:L34)</f>
        <v>0</v>
      </c>
      <c s="96" r="N34"/>
      <c s="96" r="O34"/>
      <c s="96" r="P34"/>
      <c s="96" r="Q34"/>
      <c s="96" r="R34"/>
      <c s="96" r="S34"/>
      <c s="96" r="T34"/>
      <c s="96" r="U34"/>
      <c s="96" r="V34"/>
      <c s="96" r="W34"/>
    </row>
    <row customHeight="1" r="35" ht="24.75">
      <c t="s" s="167" r="A35">
        <v>1063</v>
      </c>
      <c s="321" r="B35"/>
      <c t="s" s="323" r="C35">
        <v>1064</v>
      </c>
      <c t="str" s="320" r="E35">
        <f>E36+E37+E38</f>
        <v>0</v>
      </c>
      <c t="str" s="320" r="F35">
        <f>F36+F37+F38</f>
        <v>0</v>
      </c>
      <c t="str" s="320" r="G35">
        <f>G36+G37+G38</f>
        <v>0</v>
      </c>
      <c t="str" s="320" r="H35">
        <f>H36+H37+H38</f>
        <v>0</v>
      </c>
      <c t="str" s="320" r="I35">
        <f>I36+I37+I38</f>
        <v>0</v>
      </c>
      <c t="str" s="320" r="J35">
        <f>J36+J37+J38</f>
        <v>0</v>
      </c>
      <c t="str" s="320" r="K35">
        <f>K36+K37+K38</f>
        <v>0</v>
      </c>
      <c t="str" s="320" r="L35">
        <f>L36+L37+L38</f>
        <v>0</v>
      </c>
      <c t="str" s="320" r="M35">
        <f>SUM(E35:L35)</f>
        <v>0</v>
      </c>
      <c s="96" r="N35"/>
      <c s="96" r="O35"/>
      <c s="96" r="P35"/>
      <c s="96" r="Q35"/>
      <c s="96" r="R35"/>
      <c s="96" r="S35"/>
      <c s="96" r="T35"/>
      <c s="96" r="U35"/>
      <c s="96" r="V35"/>
      <c s="96" r="W35"/>
    </row>
    <row customHeight="1" r="36" ht="12.75">
      <c t="s" s="324" r="A36">
        <v>1065</v>
      </c>
      <c s="325" r="B36"/>
      <c s="340" r="C36"/>
      <c t="s" s="283" r="D36">
        <v>1066</v>
      </c>
      <c s="318" r="E36"/>
      <c s="318" r="F36"/>
      <c s="318" r="G36"/>
      <c s="318" r="H36"/>
      <c s="318" r="I36"/>
      <c s="318" r="J36"/>
      <c s="318" r="K36"/>
      <c s="318" r="L36"/>
      <c t="str" s="320" r="M36">
        <f>SUM(E36:L36)</f>
        <v>0</v>
      </c>
      <c s="96" r="N36"/>
      <c s="96" r="O36"/>
      <c s="96" r="P36"/>
      <c s="96" r="Q36"/>
      <c s="96" r="R36"/>
      <c s="96" r="S36"/>
      <c s="96" r="T36"/>
      <c s="96" r="U36"/>
      <c s="96" r="V36"/>
      <c s="96" r="W36"/>
    </row>
    <row customHeight="1" r="37" ht="12.75">
      <c t="s" s="324" r="A37">
        <v>1067</v>
      </c>
      <c s="325" r="B37"/>
      <c s="340" r="C37"/>
      <c t="s" s="283" r="D37">
        <v>1068</v>
      </c>
      <c s="318" r="E37"/>
      <c s="318" r="F37"/>
      <c s="318" r="G37"/>
      <c s="318" r="H37"/>
      <c s="318" r="I37"/>
      <c s="318" r="J37"/>
      <c s="318" r="K37"/>
      <c s="318" r="L37"/>
      <c t="str" s="320" r="M37">
        <f>SUM(E37:L37)</f>
        <v>0</v>
      </c>
      <c s="96" r="N37"/>
      <c s="96" r="O37"/>
      <c s="96" r="P37"/>
      <c s="96" r="Q37"/>
      <c s="96" r="R37"/>
      <c s="96" r="S37"/>
      <c s="96" r="T37"/>
      <c s="96" r="U37"/>
      <c s="96" r="V37"/>
      <c s="96" r="W37"/>
    </row>
    <row customHeight="1" r="38" ht="12.75">
      <c t="s" s="324" r="A38">
        <v>1069</v>
      </c>
      <c s="325" r="B38"/>
      <c s="340" r="C38"/>
      <c t="s" s="283" r="D38">
        <v>1070</v>
      </c>
      <c s="318" r="E38"/>
      <c s="318" r="F38"/>
      <c s="318" r="G38"/>
      <c s="318" r="H38"/>
      <c s="318" r="I38"/>
      <c s="318" r="J38"/>
      <c s="318" r="K38"/>
      <c s="318" r="L38"/>
      <c t="str" s="320" r="M38">
        <f>SUM(E38:L38)</f>
        <v>0</v>
      </c>
      <c s="96" r="N38"/>
      <c s="96" r="O38"/>
      <c s="96" r="P38"/>
      <c s="96" r="Q38"/>
      <c s="96" r="R38"/>
      <c s="96" r="S38"/>
      <c s="96" r="T38"/>
      <c s="96" r="U38"/>
      <c s="96" r="V38"/>
      <c s="96" r="W38"/>
    </row>
    <row customHeight="1" r="39" ht="12.75">
      <c t="s" s="185" r="A39">
        <v>1071</v>
      </c>
      <c s="337" r="B39"/>
      <c t="s" s="344" r="C39">
        <v>1072</v>
      </c>
      <c s="338" r="D39"/>
      <c s="318" r="E39"/>
      <c s="318" r="F39"/>
      <c s="318" r="G39"/>
      <c s="318" r="H39"/>
      <c s="318" r="I39"/>
      <c s="318" r="J39"/>
      <c s="318" r="K39"/>
      <c s="318" r="L39"/>
      <c t="str" s="320" r="M39">
        <f>SUM(E39:L39)</f>
        <v>0</v>
      </c>
      <c s="96" r="N39"/>
      <c s="96" r="O39"/>
      <c s="96" r="P39"/>
      <c s="96" r="Q39"/>
      <c s="96" r="R39"/>
      <c s="96" r="S39"/>
      <c s="96" r="T39"/>
      <c s="96" r="U39"/>
      <c s="96" r="V39"/>
      <c s="96" r="W39"/>
    </row>
    <row customHeight="1" r="40" ht="26.25">
      <c t="s" s="167" r="A40">
        <v>1073</v>
      </c>
      <c t="s" s="343" r="B40">
        <v>1074</v>
      </c>
      <c t="str" s="320" r="E40">
        <f>E31+E32+E33-E34-E35+E39</f>
        <v>0</v>
      </c>
      <c t="str" s="320" r="F40">
        <f>F31+F32+F33-F34-F35+F39</f>
        <v>0</v>
      </c>
      <c t="str" s="320" r="G40">
        <f>G31+G32+G33-G34-G35+G39</f>
        <v>0</v>
      </c>
      <c t="str" s="320" r="H40">
        <f>H31+H32+H33-H34-H35+H39</f>
        <v>0</v>
      </c>
      <c t="str" s="320" r="I40">
        <f>I31+I32+I33-I34-I35+I39</f>
        <v>0</v>
      </c>
      <c t="str" s="320" r="J40">
        <f>J31+J32+J33-J34-J35+J39</f>
        <v>0</v>
      </c>
      <c t="str" s="320" r="K40">
        <f>K31+K32+K33-K34-K35+K39</f>
        <v>0</v>
      </c>
      <c t="str" s="320" r="L40">
        <f>L31+L32+L33-L34-L35+L39</f>
        <v>0</v>
      </c>
      <c t="str" s="320" r="M40">
        <f>SUM(E40:L40)</f>
        <v>0</v>
      </c>
      <c s="96" r="N40"/>
      <c s="96" r="O40"/>
      <c s="96" r="P40"/>
      <c s="96" r="Q40"/>
      <c s="96" r="R40"/>
      <c s="96" r="S40"/>
      <c s="96" r="T40"/>
      <c s="96" r="U40"/>
      <c s="96" r="V40"/>
      <c s="96" r="W40"/>
    </row>
    <row customHeight="1" r="41" ht="24.75">
      <c t="s" s="167" r="A41">
        <v>1075</v>
      </c>
      <c t="s" s="345" r="B41">
        <v>1076</v>
      </c>
      <c t="str" s="320" r="E41">
        <f>IF(E21-E40=FBA!F22,E21-E40,0)</f>
        <v>0</v>
      </c>
      <c t="str" s="320" r="F41">
        <f>IF(F21-F30-F40=FBA!F23,F21-F30-F40,0)</f>
        <v>0</v>
      </c>
      <c t="str" s="320" r="G41">
        <f>G21-G30-G40</f>
        <v>Dec/30</v>
      </c>
      <c t="str" s="320" r="H41">
        <f>H21-H40</f>
        <v>0</v>
      </c>
      <c t="str" s="320" r="I41">
        <f>I21-I30-I40</f>
        <v>Dec/30</v>
      </c>
      <c t="str" s="320" r="J41">
        <f>J21-J40</f>
        <v>Dec/30</v>
      </c>
      <c t="str" s="320" r="K41">
        <f>K21-K40</f>
        <v>0</v>
      </c>
      <c t="str" s="320" r="L41">
        <f>IF(L21-L30-L40=FBA!L26,L21-L30-L40,0)</f>
        <v>0</v>
      </c>
      <c t="str" s="320" r="M41">
        <f>IF(SUM(E41:L41)=FBA!F21,SUM(E41:L41),0)</f>
        <v>0</v>
      </c>
      <c s="96" r="N41"/>
      <c s="96" r="O41"/>
      <c s="96" r="P41"/>
      <c s="96" r="Q41"/>
      <c s="96" r="R41"/>
      <c s="96" r="S41"/>
      <c s="96" r="T41"/>
      <c s="96" r="U41"/>
      <c s="96" r="V41"/>
      <c s="96" r="W41"/>
    </row>
    <row customHeight="1" r="42" ht="24.75">
      <c t="s" s="167" r="A42">
        <v>1077</v>
      </c>
      <c t="s" s="343" r="B42">
        <v>1078</v>
      </c>
      <c s="320" r="E42">
        <v>0.0</v>
      </c>
      <c s="320" r="F42">
        <v>0.0</v>
      </c>
      <c t="str" s="320" r="G42">
        <f>G12-G22-G31</f>
        <v>0</v>
      </c>
      <c t="str" s="320" r="H42">
        <f>H12-H31</f>
        <v>0</v>
      </c>
      <c t="str" s="320" r="I42">
        <f>I12-I22-I31</f>
        <v>0</v>
      </c>
      <c t="str" s="320" r="J42">
        <f>J12-J31</f>
        <v>0</v>
      </c>
      <c t="str" s="320" r="K42">
        <f>K12-K31</f>
        <v>0</v>
      </c>
      <c s="320" r="L42">
        <v>0.0</v>
      </c>
      <c s="320" r="M42">
        <v>0.0</v>
      </c>
      <c s="96" r="N42"/>
      <c s="96" r="O42"/>
      <c s="96" r="P42"/>
      <c s="96" r="Q42"/>
      <c s="96" r="R42"/>
      <c s="96" r="S42"/>
      <c s="96" r="T42"/>
      <c s="96" r="U42"/>
      <c s="96" r="V42"/>
      <c s="96" r="W42"/>
    </row>
    <row customHeight="1" r="43" ht="12.75">
      <c t="s" s="149" r="A43">
        <v>1079</v>
      </c>
      <c s="149" r="B43"/>
      <c s="149" r="C43"/>
      <c s="149" r="D43"/>
      <c s="149" r="E43"/>
      <c s="149" r="F43"/>
      <c s="96" r="G43"/>
      <c s="96" r="H43"/>
      <c s="96" r="I43"/>
      <c s="96" r="J43"/>
      <c s="96" r="K43"/>
      <c s="96" r="L43"/>
      <c s="96" r="M43"/>
      <c s="96" r="N43"/>
      <c s="96" r="O43"/>
      <c s="96" r="P43"/>
      <c s="96" r="Q43"/>
      <c s="96" r="R43"/>
      <c s="96" r="S43"/>
      <c s="96" r="T43"/>
      <c s="96" r="U43"/>
      <c s="96" r="V43"/>
      <c s="96" r="W43"/>
    </row>
    <row customHeight="1" r="44" ht="12.75">
      <c t="s" s="152" r="A44">
        <v>1080</v>
      </c>
      <c s="96" r="B44"/>
      <c s="96" r="C44"/>
      <c s="96" r="D44"/>
      <c s="96" r="E44"/>
      <c s="96" r="F44"/>
      <c s="96" r="G44"/>
      <c s="96" r="H44"/>
      <c s="96" r="I44"/>
      <c s="96" r="J44"/>
      <c s="96" r="K44"/>
      <c s="96" r="L44"/>
      <c s="96" r="M44"/>
      <c s="96" r="N44"/>
      <c s="96" r="O44"/>
      <c s="96" r="P44"/>
      <c s="96" r="Q44"/>
      <c s="96" r="R44"/>
      <c s="96" r="S44"/>
      <c s="96" r="T44"/>
      <c s="96" r="U44"/>
      <c s="96" r="V44"/>
      <c s="96" r="W44"/>
    </row>
  </sheetData>
  <mergeCells count="27">
    <mergeCell ref="B41:D41"/>
    <mergeCell ref="B40:D40"/>
    <mergeCell ref="L9:L10"/>
    <mergeCell ref="M9:M10"/>
    <mergeCell ref="C23:D23"/>
    <mergeCell ref="C24:D24"/>
    <mergeCell ref="B22:D22"/>
    <mergeCell ref="C25:D25"/>
    <mergeCell ref="C16:D16"/>
    <mergeCell ref="B21:D21"/>
    <mergeCell ref="B12:D12"/>
    <mergeCell ref="B31:D31"/>
    <mergeCell ref="B30:D30"/>
    <mergeCell ref="B42:D42"/>
    <mergeCell ref="C32:D32"/>
    <mergeCell ref="C33:D33"/>
    <mergeCell ref="C34:D34"/>
    <mergeCell ref="C35:D35"/>
    <mergeCell ref="E9:E10"/>
    <mergeCell ref="F9:F10"/>
    <mergeCell ref="B9:D10"/>
    <mergeCell ref="J9:K9"/>
    <mergeCell ref="G9:I9"/>
    <mergeCell ref="A5:M5"/>
    <mergeCell ref="D6:M6"/>
    <mergeCell ref="A7:M7"/>
    <mergeCell ref="A9:A10"/>
  </mergeCells>
  <drawing r:id="rId1"/>
</worksheet>
</file>